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defaultThemeVersion="153222"/>
  <bookViews>
    <workbookView xWindow="0" yWindow="0" windowWidth="19200" windowHeight="8270" firstSheet="1" activeTab="0"/>
  </bookViews>
  <sheets>
    <sheet name="2016-20" sheetId="1" r:id="rId1"/>
  </sheets>
  <definedNames>
    <definedName name="_xlnm._FilterDatabase" localSheetId="0" hidden="1">'2016-20'!$A$5:$M$75</definedName>
    <definedName name="_xlnm._FilterDatabase" localSheetId="0" hidden="1">'2016-20'!$A$5:$M$75</definedName>
    <definedName name="_xlnm._FilterDatabase" hidden="1">#REF!</definedName>
    <definedName name="_xlnm.Print_Titles" localSheetId="0">'2016-20'!$5:$5</definedName>
    <definedName name="_xlnm.Print_Titles">#REF!</definedName>
    <definedName name="_xlnm.Print_Titles">#REF!</definedName>
    <definedName name="_xlnm.Print_Titles">#REF!</definedName>
  </definedNam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<sst xmlns="http://schemas.openxmlformats.org/spreadsheetml/2006/main" uniqueCount="239" count="239">
  <si>
    <t>Implementing Agency</t>
  </si>
  <si>
    <t>Rewa Sidhi NH 75E (New NH 39)</t>
  </si>
  <si>
    <t>Gwalior – Jhansi expressway section of NH 75</t>
  </si>
  <si>
    <t>Kolkata</t>
  </si>
  <si>
    <t>Hyderabad</t>
  </si>
  <si>
    <t>NH 365 from Km 72.600 (Tanamcherla) to Km 121.00 (Jamandlapally) section</t>
  </si>
  <si>
    <t>NH 163 from Km 54.000 section (34 Km (24384 plants) part of NH will be planted by Concessionaire</t>
  </si>
  <si>
    <t>MH - Nagpur</t>
  </si>
  <si>
    <t xml:space="preserve">NH-44 (Old NH-07) Km 94 to 104 </t>
  </si>
  <si>
    <t xml:space="preserve"> Snehal Kissan Nursery </t>
  </si>
  <si>
    <t>NH-44 (Old NH-07) Km 104 to km 114</t>
  </si>
  <si>
    <t>Vaibhav Nursery  </t>
  </si>
  <si>
    <t>NH-44 (Old NH-07) Km 114 to km 123</t>
  </si>
  <si>
    <t>Km 0.00 to km 10.00 of NH - 23</t>
  </si>
  <si>
    <t>Private Agency</t>
  </si>
  <si>
    <t>Km 10.00 to km 20.00 of NH – 23</t>
  </si>
  <si>
    <t>Km 30.00 to km 40.00 of NH – 23</t>
  </si>
  <si>
    <t>Km 40.00 to km 50.00 of NH – 23</t>
  </si>
  <si>
    <t>Km 50.00 to km 60.00 of NH – 23</t>
  </si>
  <si>
    <t>Km 51.00 to km 61.00 of NH - 33</t>
  </si>
  <si>
    <t>Km 41.60 to km 51.00 of NH - 33</t>
  </si>
  <si>
    <t>Km 61.00 to km 71.00 of NH – 33</t>
  </si>
  <si>
    <t>Km 71.00 to km 81.00 of NH – 33</t>
  </si>
  <si>
    <t>Km 81.00 to km 91.00 of NH – 33</t>
  </si>
  <si>
    <t>Km 91.00 to km 101.00 of NH – 33</t>
  </si>
  <si>
    <t>Km 101.00 to km 111.00 of NH - 33</t>
  </si>
  <si>
    <t>S. No</t>
  </si>
  <si>
    <t>Year</t>
  </si>
  <si>
    <t>Type of Agency</t>
  </si>
  <si>
    <t>Regional Office</t>
  </si>
  <si>
    <t>PIU</t>
  </si>
  <si>
    <t>Project Details</t>
  </si>
  <si>
    <t>Length awarded (km)</t>
  </si>
  <si>
    <t>Estimated Project Cost (in crore)</t>
  </si>
  <si>
    <t>No of Plants to be Planted</t>
  </si>
  <si>
    <t>Physical Achievement (No of Plants)</t>
  </si>
  <si>
    <t>Funded BY</t>
  </si>
  <si>
    <t>2016-17</t>
  </si>
  <si>
    <t>Government Agency</t>
  </si>
  <si>
    <t>Bhopal</t>
  </si>
  <si>
    <t>Chindwara</t>
  </si>
  <si>
    <t>Avenue plantation along NH 347 Multai - Imlikheda (Chhindwara) section Km. 0.200 to Km. 24.700</t>
  </si>
  <si>
    <t>Madhya Pradesh State Forest Development Corporation</t>
  </si>
  <si>
    <t>NHAI</t>
  </si>
  <si>
    <t>Avenue plantation along NH 347 Chhindwara – Seoni section 89.701 to 126.301 km</t>
  </si>
  <si>
    <t>Avenue plantation along NH 547 Chhindwara – Narsinghpur section 96.995 to 133.660 km.</t>
  </si>
  <si>
    <t>Vijayawada</t>
  </si>
  <si>
    <t>Annatpur</t>
  </si>
  <si>
    <t>Median &amp; Avenue Plantation along NH-44 Anantpur bypass to Chennekothapalli from Section 361.00 to 401.00</t>
  </si>
  <si>
    <t>Andhra Pradesh Urban Greening &amp; Beautification Corporation Ltd</t>
  </si>
  <si>
    <t>Anantpur</t>
  </si>
  <si>
    <t xml:space="preserve">Avenue and median plantations along NH - 44 Hyderabad to Banglore section Km 360.00 to Km 462.164 </t>
  </si>
  <si>
    <t>Forest Department, Andhra Pradesh</t>
  </si>
  <si>
    <t>Bhubaneswar</t>
  </si>
  <si>
    <t>Avenue plantation along NH 5A Chandikhole to Paradeep NH 5A section 0.00 to 76.588 km.</t>
  </si>
  <si>
    <t>Orissa Forest Development Corporation</t>
  </si>
  <si>
    <t>Guwahati</t>
  </si>
  <si>
    <t>Avenue and median plantation along NH - 31 from Gauripur to Amingaon</t>
  </si>
  <si>
    <t>Indian Oil Corporation Limited</t>
  </si>
  <si>
    <t>IOCL</t>
  </si>
  <si>
    <t>Densification of Avenue plantation along NH 65 Hyderabad to Kodad section km 40 to 190.6</t>
  </si>
  <si>
    <t>Forest Department, Telangana</t>
  </si>
  <si>
    <t>Jammu</t>
  </si>
  <si>
    <t>Avenue plantation along NH 1A Lakhanpur to Samba</t>
  </si>
  <si>
    <t>Forest Department, J&amp;K</t>
  </si>
  <si>
    <t>Avenue plantation along NH 1A Samba to Sidhra</t>
  </si>
  <si>
    <t>Chandigarh</t>
  </si>
  <si>
    <t>Rohtak</t>
  </si>
  <si>
    <t>Avenue plantation along NH 10 Rohtak –Hisar</t>
  </si>
  <si>
    <t>Forest Department, Haryana</t>
  </si>
  <si>
    <t>FD Har</t>
  </si>
  <si>
    <t>Hisar</t>
  </si>
  <si>
    <t>Avenue plantation along NH 52 Kaithal – Rajasthan Border</t>
  </si>
  <si>
    <t xml:space="preserve">Avenue plantation along NH 10 Hisar – Dabwali </t>
  </si>
  <si>
    <t>Avenue and median plantation along NH 37 Section 175 to 200.50 km</t>
  </si>
  <si>
    <t>Nanda Talukdar Foundation
(NGO)</t>
  </si>
  <si>
    <t>Nagaon</t>
  </si>
  <si>
    <t>Avenue and Median plantations along NH - 37 Sonapur - Urigaon section Km 200.500 to Km 278.668</t>
  </si>
  <si>
    <t>Sonali Udyog Samiti
(NGO)</t>
  </si>
  <si>
    <t>Avenue and Median plantations along NH - 36 Nagaon to Daboka section Km 0.000 to Km 35.862</t>
  </si>
  <si>
    <t>M/s Khusboo
(NGO)</t>
  </si>
  <si>
    <t>Chhindwara</t>
  </si>
  <si>
    <t>Avenue plantation along NH - 547 Chhindwara Ring Road Km 35 to Km 37</t>
  </si>
  <si>
    <t>Help Hand Social Welfare Society
(NGO)</t>
  </si>
  <si>
    <t>Avenue plantation in NH – 547 (Saoner to Chhindwara km 43.1 to 46.1, km 60.3 to 62.1, km 66.9 to 67.9 &amp; Chhindwara ring road km 41 to 44, km 50 to 52)</t>
  </si>
  <si>
    <t xml:space="preserve">Task Pvt Ltd </t>
  </si>
  <si>
    <t>Avenue plantation along NH - 547 Saoner to Chhindwara section Km 2.1 to Km 30.7</t>
  </si>
  <si>
    <t xml:space="preserve">Vipul Nursery </t>
  </si>
  <si>
    <t>M/s Green Woods &amp; Co.</t>
  </si>
  <si>
    <t>Nagpur</t>
  </si>
  <si>
    <t>Avenue Plantation and Maintenance Works along Nagpur - Hyderabad Section of NH-7 from km 83.000 to km 85.000</t>
  </si>
  <si>
    <t>Punjab Renewable Energy Systems Pvt Ltd</t>
  </si>
  <si>
    <t>PFC</t>
  </si>
  <si>
    <t>Avenue Plantation and Maintenance Works along Nagpur - Hyderabad Section of NH-7  from km 38.000 to 62.600,and from km 123.000 to 153.000</t>
  </si>
  <si>
    <t>BVG</t>
  </si>
  <si>
    <t>Avenue Plantation and Maintenance Works along Nagpur - Hyderabad Section of NH-7 from km 81.000 to km 83.000</t>
  </si>
  <si>
    <t>Haritpath</t>
  </si>
  <si>
    <t>Avenue Plantation and Maintenance works along Nagpur - Hyderabad section of NH - 7 from 85.00 km to 87.00</t>
  </si>
  <si>
    <t>Vaibhav Nursery</t>
  </si>
  <si>
    <t>Avenue Plantation and Maintenance Works along Nagpur - Hyderabad Section of NH-7 from km 87.000 to km 93.750</t>
  </si>
  <si>
    <t>M/s S.R. Saptarishy &amp; Co.</t>
  </si>
  <si>
    <t>Jaipur</t>
  </si>
  <si>
    <t>Kota</t>
  </si>
  <si>
    <t xml:space="preserve">Avenue and median plantation along NH 27 Km 1052.429 to Km 1080.263 and Kota bypass </t>
  </si>
  <si>
    <t>Drip Drop Drizzle</t>
  </si>
  <si>
    <t>Bongaigaon</t>
  </si>
  <si>
    <t>Avenue Plantation in NH – 31 C Bijni to WB Border section 0.00 to 93.00 km.</t>
  </si>
  <si>
    <t>Neo Floritech Pvt Ltd &amp; SNRMCD Consortium</t>
  </si>
  <si>
    <t>PNZ Infra Projects LLP</t>
  </si>
  <si>
    <t xml:space="preserve">Avenue and Median plantations along NH - 54E Daboka to Udali section Km 0.000 to Km 40.000 </t>
  </si>
  <si>
    <t>JV of GreenBam Solutions &amp; Kusum Nursery</t>
  </si>
  <si>
    <t>2017-18</t>
  </si>
  <si>
    <t>Bangalore</t>
  </si>
  <si>
    <t>Chitradurga</t>
  </si>
  <si>
    <t>Block Plantation along 3.5 Ha Vacant Land Parcel and 3 Km avenue plantation along NH 48 in sira town</t>
  </si>
  <si>
    <t>Forest Department, Karnataka</t>
  </si>
  <si>
    <t>Block plantation on NHAI vacant land parcel of 3.7 Ha along NH8</t>
  </si>
  <si>
    <t>Forest Department, Rajasthan</t>
  </si>
  <si>
    <t>Hydearbad</t>
  </si>
  <si>
    <t>Warangal</t>
  </si>
  <si>
    <t>Densification of Avaenue plantation along NH-44 (Hyderabad - Nagpur section)</t>
  </si>
  <si>
    <t>Rohtak/hisar/ambala</t>
  </si>
  <si>
    <t>Avenue Plantation along NH 10, 65 in the state of Haryana</t>
  </si>
  <si>
    <t>-</t>
  </si>
  <si>
    <t>Odisha</t>
  </si>
  <si>
    <t>Dhenkanal</t>
  </si>
  <si>
    <t>Avenue Plantation in Chandikhole - Dhubri Section of NH 200/23 from Km 27.400 to Km 388.000</t>
  </si>
  <si>
    <t>Odisha Forest Development Corporation</t>
  </si>
  <si>
    <t>Mumbai</t>
  </si>
  <si>
    <t>Nashik</t>
  </si>
  <si>
    <t>Avenue &amp; Median Plantation along NH-3 (Pimpalgaon - Nashik - Gonde) Km. 380.000 to Km. 440.000</t>
  </si>
  <si>
    <t>Haritpath Pvt Ltd</t>
  </si>
  <si>
    <t>Yes Bank</t>
  </si>
  <si>
    <t>2018-19</t>
  </si>
  <si>
    <t>Bhubnesawar</t>
  </si>
  <si>
    <t>Avenue Plantation in Chandikhole - Jagatpur - Bhubneswar section of NH-5 (New NH-16) from Km 414.000 to Km 419.000 and Km. 0.000 to Km. 62.000</t>
  </si>
  <si>
    <t>Vijaywada</t>
  </si>
  <si>
    <t>Greening of NH in Anantpur District from Km. 293.400 to Km. 360.000</t>
  </si>
  <si>
    <t>Andhra Pradesh, Forest Department</t>
  </si>
  <si>
    <t>Greening of NH in Kurnool District from Km. 210.700 to Km. 260.000</t>
  </si>
  <si>
    <t xml:space="preserve">Avenue Plantations along National Highway Garikapadu (near Kodada to Telangana Border) to Anasagaram (near Nandigama) Km. 192.200 to Km. 221.500 for a length of 29.3 kms </t>
  </si>
  <si>
    <t>Varanasi</t>
  </si>
  <si>
    <t>Varanasi Bypass Aevnue &amp; Median Plantation (NH - 56 &amp; NH - 29)</t>
  </si>
  <si>
    <t>Concessionaire</t>
  </si>
  <si>
    <t>AAI</t>
  </si>
  <si>
    <t>2019-20</t>
  </si>
  <si>
    <t>Ranchi</t>
  </si>
  <si>
    <t>Patna</t>
  </si>
  <si>
    <t>Darbhanga</t>
  </si>
  <si>
    <t>Motihari</t>
  </si>
  <si>
    <t>Dausa</t>
  </si>
  <si>
    <t>Bundi</t>
  </si>
  <si>
    <t>Jalandhar</t>
  </si>
  <si>
    <t>Yavatmal</t>
  </si>
  <si>
    <t>M/s GB Greenway</t>
  </si>
  <si>
    <t>M/s RK Construction</t>
  </si>
  <si>
    <t>Humlog</t>
  </si>
  <si>
    <t>Idnol Lubricant and Construction Pvt Ltd</t>
  </si>
  <si>
    <t>NACOF</t>
  </si>
  <si>
    <t>Prathmev Engineers Private Limited</t>
  </si>
  <si>
    <t>Dhanushi Constructions Pvt Ltd</t>
  </si>
  <si>
    <t>Forest Department, Madhya Pradesh</t>
  </si>
  <si>
    <t>Forest Department, Bihar</t>
  </si>
  <si>
    <t>Forest Department, West Bengal</t>
  </si>
  <si>
    <t>Dhanbad</t>
  </si>
  <si>
    <t>Katni</t>
  </si>
  <si>
    <t>Gwalior</t>
  </si>
  <si>
    <t>Khammam</t>
  </si>
  <si>
    <t>Jalpaiguri</t>
  </si>
  <si>
    <t>Forest Department, Punjab</t>
  </si>
  <si>
    <t>Madhya Pradesh Forest Development Coroporation</t>
  </si>
  <si>
    <t>Rakshak Welfare Multipurpose Society  </t>
  </si>
  <si>
    <t>Row Labels</t>
  </si>
  <si>
    <t>Grand Total</t>
  </si>
  <si>
    <t>Sum of Length awarded (km)</t>
  </si>
  <si>
    <t>Purnea</t>
  </si>
  <si>
    <t>NH 148D Gulabpura to Uniyara - Avenue Plantation</t>
  </si>
  <si>
    <t>NH 11B Karauli – Dholpur - Avenue Plantation</t>
  </si>
  <si>
    <t>NH 15 Amritsar – Pathankot - Avenue Plantation</t>
  </si>
  <si>
    <t>4 Laning of Forbesganj – Simrahi section from Km 230 to km 190 of NH 57  (C-II/BR-3) - Avenue Plantation</t>
  </si>
  <si>
    <t>4 Laning of Km 419 to Km Purnea – Gayakota section of NH 31, Contract pkg No. EW – 12 (BR) - Avenue Plantation</t>
  </si>
  <si>
    <t>2 Laning Raxaul bypass to Piprakothi to Raxaul NH 28 A - Avenue Plantation</t>
  </si>
  <si>
    <t>4 Laning of Devapur to Kotwa NH 28 - Avenue Plantation</t>
  </si>
  <si>
    <t>Four Laning of Patna – Bakhtiyapur section of NH 30 from Km 181.3 to 231.95 under NHDP Phase III on DBFOT (Toll) Basis - Avenue Plantation</t>
  </si>
  <si>
    <t>Dhakola (Purnea more, Nichitpur) – Ghospukur stretch of NH 31) &amp; Salsalabari – Assam Bengal Border of NH 31C - Avenue &amp; Median Plantation</t>
  </si>
  <si>
    <t>Rakshak Welfare Multipurpose Society  (NGO)</t>
  </si>
  <si>
    <t>Humlog (NGO)</t>
  </si>
  <si>
    <t>Bhubneswar</t>
  </si>
  <si>
    <t>NATIONAL HIGHWAYS AUTHORITY OF INDIA</t>
  </si>
  <si>
    <t>GREEN HIGHWAYS DIVISION</t>
  </si>
  <si>
    <t>Green Highways Project (2016-17 to 2019-20)</t>
  </si>
  <si>
    <t>Project Inception Year</t>
  </si>
  <si>
    <t>Total Length of Projects (Kms)</t>
  </si>
  <si>
    <t>Manoharpur to Dausa Section of NH-11A (New NH-148) km.62.100 (Design Ch.0.000) to km.0.000 (Design Ch km.62.319)</t>
  </si>
  <si>
    <t>Sum of Estimated Project Cost (in crore)</t>
  </si>
  <si>
    <t>Sum of No of Plants to be Planted</t>
  </si>
  <si>
    <t>Per Plant Cost (Rs)</t>
  </si>
  <si>
    <t>2016-17 Total</t>
  </si>
  <si>
    <t>2017-18 Total</t>
  </si>
  <si>
    <t>2018-19 Total</t>
  </si>
  <si>
    <t>2019-20 Total</t>
  </si>
  <si>
    <t>Government Agency Total</t>
  </si>
  <si>
    <t>Private Agency Total</t>
  </si>
  <si>
    <t>NH Length Awarded (Kms)</t>
  </si>
  <si>
    <t>Estimated Project Cost (in crore Rs)</t>
  </si>
  <si>
    <t>Physical Target (No of Plants</t>
  </si>
  <si>
    <t>Projects Funded by NHAI</t>
  </si>
  <si>
    <t>Projects Funded under Corporate Social Responsibility (CSR) by PSUs and Other Agencies</t>
  </si>
  <si>
    <t>Implementing Agency (Funding Agency)</t>
  </si>
  <si>
    <t>Government Agency (IOCL)</t>
  </si>
  <si>
    <t>Private Agency (PFC)</t>
  </si>
  <si>
    <t>Private Agency (Yes Bank)</t>
  </si>
  <si>
    <t>Private Agency (AAI)</t>
  </si>
  <si>
    <t>Projects Funded by Haryana Forest Department</t>
  </si>
  <si>
    <t>Government Agency (Haryana Forest Department)</t>
  </si>
  <si>
    <t>National Highways Authority of India</t>
  </si>
  <si>
    <t>Green Highways Division</t>
  </si>
  <si>
    <t>Length Awarded (Kms)</t>
  </si>
  <si>
    <t>Target No of Plants to be Planted</t>
  </si>
  <si>
    <t>Green Highways Projects (2016-17 to 2018-19) 
Funded under Corporate Social Responsibility (CSR) by PSUs and Other Agencies</t>
  </si>
  <si>
    <t>Summary of Green Highways Projects (2016-17 to 2019-20)</t>
  </si>
  <si>
    <t>Dhone - Anantpur border along NH-7 from Km 260 to Km 293</t>
  </si>
  <si>
    <t>Govt Agency</t>
  </si>
  <si>
    <t>Green Highways Projects (2016-17 to 2017-18) 
Funded and Implemented By Haryana Forest Department</t>
  </si>
  <si>
    <r>
      <t xml:space="preserve">Green Highways Projects (2016-17 to 2019-20)
</t>
    </r>
    <r>
      <rPr>
        <b/>
        <sz val="18"/>
        <color rgb="FF000000"/>
        <rFont val="Calibri"/>
      </rPr>
      <t>Funded by NHAI</t>
    </r>
    <r>
      <rPr>
        <b/>
        <sz val="16"/>
        <color rgb="FF000000"/>
        <rFont val="Calibri"/>
      </rPr>
      <t xml:space="preserve">
</t>
    </r>
    <r>
      <rPr>
        <sz val="16"/>
        <color rgb="FF000000"/>
        <rFont val="Calibri"/>
      </rPr>
      <t>Implemented by Private Agencies</t>
    </r>
  </si>
  <si>
    <r>
      <t xml:space="preserve">Green Highways Projects (2016-17 to 2019-20), 
</t>
    </r>
    <r>
      <rPr>
        <b/>
        <sz val="18"/>
        <color rgb="FF000000"/>
        <rFont val="Calibri"/>
      </rPr>
      <t xml:space="preserve">Funded by NHAI </t>
    </r>
    <r>
      <rPr>
        <b/>
        <sz val="16"/>
        <color rgb="FF000000"/>
        <rFont val="Calibri"/>
      </rPr>
      <t xml:space="preserve">
</t>
    </r>
    <r>
      <rPr>
        <sz val="16"/>
        <color rgb="FF000000"/>
        <rFont val="Calibri"/>
      </rPr>
      <t>Implemented by Government Agency</t>
    </r>
  </si>
  <si>
    <t>Chennai</t>
  </si>
  <si>
    <t>Madurai</t>
  </si>
  <si>
    <t>Chennai Bypass, NH - 32</t>
  </si>
  <si>
    <t>Tirupati - Tiruthani - Chennai, NH- 205</t>
  </si>
  <si>
    <t>Forest Department, Tamilnadu</t>
  </si>
  <si>
    <t>Madurai - Kanyakumari section from km 0.000 km to km 243.170 of NH - 44 (Old NH - 7)</t>
  </si>
  <si>
    <t>(Multiple Items)</t>
  </si>
  <si>
    <t>Column Labels</t>
  </si>
  <si>
    <t>Total Sum of Length awarded (km)</t>
  </si>
  <si>
    <t>Total Sum of Estimated Project Cost (in crore)</t>
  </si>
  <si>
    <t>List of Projects sanctioned in 2019-20</t>
  </si>
  <si>
    <t>Fund Released (In Cr Rs)</t>
  </si>
  <si>
    <t>Reamrks</t>
  </si>
</sst>
</file>

<file path=xl/styles.xml><?xml version="1.0" encoding="utf-8"?>
<styleSheet xmlns="http://schemas.openxmlformats.org/spreadsheetml/2006/main">
  <numFmts count="5">
    <numFmt numFmtId="0" formatCode="General"/>
    <numFmt numFmtId="166" formatCode="_(* #,##0.00_);_(* \(#,##0.00\);_(* &quot;-&quot;??_);_(@_)"/>
    <numFmt numFmtId="167" formatCode="_(* #,##0.000_);_(* \(#,##0.000\);_(* &quot;-&quot;??_);_(@_)"/>
    <numFmt numFmtId="168" formatCode="_(* #,##0_);_(* \(#,##0\);_(* &quot;-&quot;??_);_(@_)"/>
    <numFmt numFmtId="164" formatCode="_ * #,##0.00_ ;_ * \-#,##0.00_ ;_ * &quot;-&quot;??_ ;_ @_ "/>
  </numFmts>
  <fonts count="7">
    <font>
      <name val="Calibri"/>
      <sz val="11"/>
    </font>
    <font>
      <name val="Calibri"/>
      <b/>
      <sz val="18"/>
      <color rgb="FF000000"/>
    </font>
    <font>
      <name val="Calibri"/>
      <b/>
      <sz val="14"/>
      <color rgb="FF000000"/>
    </font>
    <font>
      <name val="Calibri"/>
      <sz val="11"/>
      <color rgb="FF000000"/>
    </font>
    <font>
      <name val="Calibri"/>
      <sz val="14"/>
      <color rgb="FF000000"/>
    </font>
    <font>
      <name val="Calibri"/>
      <sz val="14"/>
      <color rgb="FF000000"/>
    </font>
    <font>
      <name val="Calibri"/>
      <sz val="11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64" fontId="6" fillId="0" borderId="0">
      <alignment vertical="top"/>
      <protection locked="0" hidden="0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bottom"/>
    </xf>
    <xf numFmtId="0" fontId="2" fillId="0" borderId="0" xfId="0" applyFont="1" applyAlignment="1">
      <alignment horizontal="center" vertical="bottom"/>
    </xf>
    <xf numFmtId="0" fontId="3" fillId="0" borderId="0" xfId="0" applyAlignment="1">
      <alignment vertical="bottom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68" fontId="4" fillId="0" borderId="2" xfId="1" applyNumberFormat="1" applyFont="1" applyFill="1" applyBorder="1" applyAlignment="1">
      <alignment horizontal="center" vertical="center" wrapText="1"/>
    </xf>
    <xf numFmtId="168" fontId="4" fillId="0" borderId="2" xfId="1" applyNumberFormat="1" applyFont="1" applyFill="1" applyBorder="1" applyAlignment="1">
      <alignment vertical="center" wrapText="1"/>
    </xf>
    <xf numFmtId="0" fontId="3" fillId="0" borderId="2" xfId="0" applyBorder="1" applyAlignment="1">
      <alignment vertical="bottom"/>
    </xf>
    <xf numFmtId="0" fontId="3" fillId="0" borderId="2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66" fontId="4" fillId="0" borderId="3" xfId="1" applyNumberFormat="1" applyFont="1" applyFill="1" applyBorder="1" applyAlignment="1">
      <alignment horizontal="center" vertical="center" wrapText="1"/>
    </xf>
    <xf numFmtId="168" fontId="4" fillId="0" borderId="3" xfId="1" applyNumberFormat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66" fontId="5" fillId="0" borderId="3" xfId="1" applyNumberFormat="1" applyFont="1" applyFill="1" applyBorder="1" applyAlignment="1">
      <alignment horizontal="center" vertical="center" wrapText="1"/>
    </xf>
    <xf numFmtId="164" fontId="5" fillId="0" borderId="3" xfId="1" applyFont="1" applyFill="1" applyBorder="1" applyAlignment="1">
      <alignment horizontal="center" vertical="center" wrapText="1"/>
    </xf>
    <xf numFmtId="168" fontId="5" fillId="0" borderId="3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168" fontId="5" fillId="0" borderId="2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78"/>
  <sheetViews>
    <sheetView tabSelected="1" workbookViewId="0" zoomScale="50">
      <selection activeCell="H78" sqref="H5:H78"/>
    </sheetView>
  </sheetViews>
  <sheetFormatPr defaultRowHeight="14.5" defaultColWidth="10"/>
  <cols>
    <col min="2" max="2" customWidth="1" width="15.7265625" style="0"/>
    <col min="3" max="3" customWidth="1" width="28.632813" style="0"/>
    <col min="4" max="4" customWidth="1" width="18.453125" style="0"/>
    <col min="5" max="5" customWidth="1" width="15.363281" style="0"/>
    <col min="6" max="6" customWidth="1" width="28.453125" style="0"/>
    <col min="7" max="7" customWidth="1" width="26.269531" style="0"/>
    <col min="8" max="11" customWidth="1" width="16.632813" style="0"/>
    <col min="12" max="12" customWidth="1" width="16.0" style="0"/>
    <col min="13" max="13" customWidth="1" width="21.089844" style="0"/>
  </cols>
  <sheetData>
    <row r="1" spans="8:8" ht="23.5">
      <c r="A1" s="1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8:8" ht="23.5">
      <c r="A2" s="1" t="s">
        <v>189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8:8" ht="18.5">
      <c r="A3" s="2" t="s">
        <v>190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8:8" s="3" ht="55.5" customFormat="1">
      <c r="A5" s="4" t="s">
        <v>26</v>
      </c>
      <c r="B5" s="4" t="s">
        <v>27</v>
      </c>
      <c r="C5" s="4" t="s">
        <v>28</v>
      </c>
      <c r="D5" s="4" t="s">
        <v>29</v>
      </c>
      <c r="E5" s="4" t="s">
        <v>30</v>
      </c>
      <c r="F5" s="4" t="s">
        <v>31</v>
      </c>
      <c r="G5" s="4" t="s">
        <v>0</v>
      </c>
      <c r="H5" s="4" t="s">
        <v>32</v>
      </c>
      <c r="I5" s="4" t="s">
        <v>33</v>
      </c>
      <c r="J5" s="4" t="s">
        <v>34</v>
      </c>
      <c r="K5" s="4" t="s">
        <v>35</v>
      </c>
      <c r="L5" s="4" t="s">
        <v>36</v>
      </c>
      <c r="M5" s="4" t="s">
        <v>196</v>
      </c>
    </row>
    <row r="6" spans="8:8" ht="92.5">
      <c r="A6" s="5">
        <v>1.0</v>
      </c>
      <c r="B6" s="5" t="s">
        <v>37</v>
      </c>
      <c r="C6" s="5" t="s">
        <v>38</v>
      </c>
      <c r="D6" s="5" t="s">
        <v>39</v>
      </c>
      <c r="E6" s="6" t="s">
        <v>81</v>
      </c>
      <c r="F6" s="5" t="s">
        <v>41</v>
      </c>
      <c r="G6" s="5" t="s">
        <v>42</v>
      </c>
      <c r="H6" s="7">
        <v>20.0</v>
      </c>
      <c r="I6" s="8">
        <v>2.4</v>
      </c>
      <c r="J6" s="9">
        <f>I6*10000000/1500</f>
        <v>16000.0</v>
      </c>
      <c r="K6" s="9">
        <v>15920.0</v>
      </c>
      <c r="L6" s="9" t="s">
        <v>43</v>
      </c>
      <c r="M6" s="9">
        <f>I6*10000000/J6</f>
        <v>1500.0</v>
      </c>
    </row>
    <row r="7" spans="8:8" ht="74.0">
      <c r="A7" s="5">
        <v>2.0</v>
      </c>
      <c r="B7" s="5" t="s">
        <v>37</v>
      </c>
      <c r="C7" s="5" t="s">
        <v>38</v>
      </c>
      <c r="D7" s="5" t="s">
        <v>39</v>
      </c>
      <c r="E7" s="6" t="s">
        <v>81</v>
      </c>
      <c r="F7" s="5" t="s">
        <v>44</v>
      </c>
      <c r="G7" s="5" t="s">
        <v>42</v>
      </c>
      <c r="H7" s="7">
        <v>15.0</v>
      </c>
      <c r="I7" s="8">
        <v>1.8</v>
      </c>
      <c r="J7" s="9">
        <v>14800.0</v>
      </c>
      <c r="K7" s="9">
        <v>14800.0</v>
      </c>
      <c r="L7" s="9" t="s">
        <v>43</v>
      </c>
      <c r="M7" s="9">
        <f t="shared" si="0" ref="M7:M70">I7*10000000/J7</f>
        <v>1216.2162162162163</v>
      </c>
    </row>
    <row r="8" spans="8:8" ht="74.0">
      <c r="A8" s="5">
        <v>3.0</v>
      </c>
      <c r="B8" s="5" t="s">
        <v>37</v>
      </c>
      <c r="C8" s="5" t="s">
        <v>38</v>
      </c>
      <c r="D8" s="5" t="s">
        <v>39</v>
      </c>
      <c r="E8" s="6" t="s">
        <v>81</v>
      </c>
      <c r="F8" s="5" t="s">
        <v>45</v>
      </c>
      <c r="G8" s="5" t="s">
        <v>42</v>
      </c>
      <c r="H8" s="7">
        <v>20.0</v>
      </c>
      <c r="I8" s="8">
        <v>2.4</v>
      </c>
      <c r="J8" s="9">
        <v>12000.0</v>
      </c>
      <c r="K8" s="9">
        <v>13280.0</v>
      </c>
      <c r="L8" s="9" t="s">
        <v>43</v>
      </c>
      <c r="M8" s="9">
        <f t="shared" si="0"/>
        <v>2000.0</v>
      </c>
    </row>
    <row r="9" spans="8:8" ht="92.5">
      <c r="A9" s="5">
        <v>4.0</v>
      </c>
      <c r="B9" s="5" t="s">
        <v>37</v>
      </c>
      <c r="C9" s="5" t="s">
        <v>38</v>
      </c>
      <c r="D9" s="5" t="s">
        <v>136</v>
      </c>
      <c r="E9" s="6" t="s">
        <v>50</v>
      </c>
      <c r="F9" s="5" t="s">
        <v>48</v>
      </c>
      <c r="G9" s="5" t="s">
        <v>49</v>
      </c>
      <c r="H9" s="7">
        <v>25.0</v>
      </c>
      <c r="I9" s="8">
        <f>17.6*25/40</f>
        <v>11.000000000000002</v>
      </c>
      <c r="J9" s="9">
        <v>75000.0</v>
      </c>
      <c r="K9" s="9">
        <v>75000.0</v>
      </c>
      <c r="L9" s="9" t="s">
        <v>43</v>
      </c>
      <c r="M9" s="9">
        <f t="shared" si="0"/>
        <v>1466.666666666667</v>
      </c>
    </row>
    <row r="10" spans="8:8" ht="92.5">
      <c r="A10" s="5">
        <v>5.0</v>
      </c>
      <c r="B10" s="5" t="s">
        <v>37</v>
      </c>
      <c r="C10" s="5" t="s">
        <v>38</v>
      </c>
      <c r="D10" s="5" t="s">
        <v>136</v>
      </c>
      <c r="E10" s="6" t="s">
        <v>50</v>
      </c>
      <c r="F10" s="5" t="s">
        <v>51</v>
      </c>
      <c r="G10" s="5" t="s">
        <v>52</v>
      </c>
      <c r="H10" s="7">
        <v>60.0</v>
      </c>
      <c r="I10" s="8">
        <v>8.31</v>
      </c>
      <c r="J10" s="9">
        <v>60000.0</v>
      </c>
      <c r="K10" s="9">
        <v>60000.0</v>
      </c>
      <c r="L10" s="9" t="s">
        <v>43</v>
      </c>
      <c r="M10" s="9">
        <f t="shared" si="0"/>
        <v>1385.0</v>
      </c>
    </row>
    <row r="11" spans="8:8" ht="74.0">
      <c r="A11" s="5">
        <v>6.0</v>
      </c>
      <c r="B11" s="5" t="s">
        <v>37</v>
      </c>
      <c r="C11" s="5" t="s">
        <v>38</v>
      </c>
      <c r="D11" s="5" t="s">
        <v>187</v>
      </c>
      <c r="E11" s="6" t="s">
        <v>187</v>
      </c>
      <c r="F11" s="5" t="s">
        <v>54</v>
      </c>
      <c r="G11" s="5" t="s">
        <v>127</v>
      </c>
      <c r="H11" s="7">
        <v>77.0</v>
      </c>
      <c r="I11" s="8">
        <v>16.2397264</v>
      </c>
      <c r="J11" s="9">
        <v>81918.0</v>
      </c>
      <c r="K11" s="9">
        <v>81918.0</v>
      </c>
      <c r="L11" s="9" t="s">
        <v>43</v>
      </c>
      <c r="M11" s="9">
        <f t="shared" si="0"/>
        <v>1982.4368759002905</v>
      </c>
    </row>
    <row r="12" spans="8:8" ht="74.0">
      <c r="A12" s="5">
        <v>7.0</v>
      </c>
      <c r="B12" s="5" t="s">
        <v>37</v>
      </c>
      <c r="C12" s="5" t="s">
        <v>38</v>
      </c>
      <c r="D12" s="5" t="s">
        <v>56</v>
      </c>
      <c r="E12" s="6" t="s">
        <v>56</v>
      </c>
      <c r="F12" s="5" t="s">
        <v>57</v>
      </c>
      <c r="G12" s="5" t="s">
        <v>58</v>
      </c>
      <c r="H12" s="7">
        <v>6.0</v>
      </c>
      <c r="I12" s="8">
        <f>J12*1500/10000000</f>
        <v>0.825</v>
      </c>
      <c r="J12" s="9">
        <v>5500.0</v>
      </c>
      <c r="K12" s="9">
        <v>5500.0</v>
      </c>
      <c r="L12" s="9" t="s">
        <v>59</v>
      </c>
      <c r="M12" s="9">
        <f t="shared" si="0"/>
        <v>1500.0</v>
      </c>
    </row>
    <row r="13" spans="8:8" ht="74.0">
      <c r="A13" s="5">
        <v>8.0</v>
      </c>
      <c r="B13" s="5" t="s">
        <v>37</v>
      </c>
      <c r="C13" s="5" t="s">
        <v>38</v>
      </c>
      <c r="D13" s="5" t="s">
        <v>4</v>
      </c>
      <c r="E13" s="6" t="s">
        <v>4</v>
      </c>
      <c r="F13" s="5" t="s">
        <v>60</v>
      </c>
      <c r="G13" s="5" t="s">
        <v>61</v>
      </c>
      <c r="H13" s="7">
        <v>150.0</v>
      </c>
      <c r="I13" s="8">
        <v>18.21</v>
      </c>
      <c r="J13" s="9">
        <v>96000.0</v>
      </c>
      <c r="K13" s="9">
        <v>71872.0</v>
      </c>
      <c r="L13" s="9" t="s">
        <v>43</v>
      </c>
      <c r="M13" s="9">
        <f t="shared" si="0"/>
        <v>1896.875</v>
      </c>
    </row>
    <row r="14" spans="8:8" ht="55.5">
      <c r="A14" s="5">
        <v>9.0</v>
      </c>
      <c r="B14" s="5" t="s">
        <v>37</v>
      </c>
      <c r="C14" s="5" t="s">
        <v>38</v>
      </c>
      <c r="D14" s="5" t="s">
        <v>62</v>
      </c>
      <c r="E14" s="6" t="s">
        <v>62</v>
      </c>
      <c r="F14" s="5" t="s">
        <v>63</v>
      </c>
      <c r="G14" s="5" t="s">
        <v>64</v>
      </c>
      <c r="H14" s="7">
        <v>53.0</v>
      </c>
      <c r="I14" s="8">
        <v>3.86327</v>
      </c>
      <c r="J14" s="9">
        <v>20174.0</v>
      </c>
      <c r="K14" s="9">
        <v>6889.0</v>
      </c>
      <c r="L14" s="9" t="s">
        <v>43</v>
      </c>
      <c r="M14" s="9">
        <f t="shared" si="0"/>
        <v>1914.974719936552</v>
      </c>
    </row>
    <row r="15" spans="8:8" ht="37.0">
      <c r="A15" s="5">
        <v>10.0</v>
      </c>
      <c r="B15" s="5" t="s">
        <v>37</v>
      </c>
      <c r="C15" s="5" t="s">
        <v>38</v>
      </c>
      <c r="D15" s="5" t="s">
        <v>62</v>
      </c>
      <c r="E15" s="6" t="s">
        <v>62</v>
      </c>
      <c r="F15" s="5" t="s">
        <v>65</v>
      </c>
      <c r="G15" s="5" t="s">
        <v>64</v>
      </c>
      <c r="H15" s="7">
        <v>47.0</v>
      </c>
      <c r="I15" s="8">
        <v>2.95</v>
      </c>
      <c r="J15" s="9">
        <v>10143.0</v>
      </c>
      <c r="K15" s="9">
        <v>2900.0</v>
      </c>
      <c r="L15" s="9" t="s">
        <v>43</v>
      </c>
      <c r="M15" s="9">
        <f t="shared" si="0"/>
        <v>2908.4097407078775</v>
      </c>
    </row>
    <row r="16" spans="8:8" ht="37.0">
      <c r="A16" s="5">
        <v>11.0</v>
      </c>
      <c r="B16" s="5" t="s">
        <v>37</v>
      </c>
      <c r="C16" s="5" t="s">
        <v>38</v>
      </c>
      <c r="D16" s="5" t="s">
        <v>66</v>
      </c>
      <c r="E16" s="6" t="s">
        <v>67</v>
      </c>
      <c r="F16" s="5" t="s">
        <v>68</v>
      </c>
      <c r="G16" s="5" t="s">
        <v>69</v>
      </c>
      <c r="H16" s="7">
        <v>98.0</v>
      </c>
      <c r="I16" s="8">
        <v>14.7</v>
      </c>
      <c r="J16" s="9">
        <v>107822.0</v>
      </c>
      <c r="K16" s="9">
        <v>107822.0</v>
      </c>
      <c r="L16" s="9" t="s">
        <v>70</v>
      </c>
      <c r="M16" s="9">
        <f t="shared" si="0"/>
        <v>1363.3581272838567</v>
      </c>
    </row>
    <row r="17" spans="8:8" ht="55.5">
      <c r="A17" s="5">
        <v>12.0</v>
      </c>
      <c r="B17" s="5" t="s">
        <v>37</v>
      </c>
      <c r="C17" s="5" t="s">
        <v>38</v>
      </c>
      <c r="D17" s="5" t="s">
        <v>66</v>
      </c>
      <c r="E17" s="6" t="s">
        <v>71</v>
      </c>
      <c r="F17" s="5" t="s">
        <v>72</v>
      </c>
      <c r="G17" s="5" t="s">
        <v>69</v>
      </c>
      <c r="H17" s="7">
        <v>155.0</v>
      </c>
      <c r="I17" s="8">
        <v>23.25</v>
      </c>
      <c r="J17" s="9">
        <v>109778.0</v>
      </c>
      <c r="K17" s="9">
        <v>109778.0</v>
      </c>
      <c r="L17" s="9" t="s">
        <v>70</v>
      </c>
      <c r="M17" s="9">
        <f t="shared" si="0"/>
        <v>2117.910692488477</v>
      </c>
    </row>
    <row r="18" spans="8:8" ht="37.0">
      <c r="A18" s="5">
        <v>13.0</v>
      </c>
      <c r="B18" s="5" t="s">
        <v>37</v>
      </c>
      <c r="C18" s="5" t="s">
        <v>38</v>
      </c>
      <c r="D18" s="5" t="s">
        <v>66</v>
      </c>
      <c r="E18" s="6" t="s">
        <v>71</v>
      </c>
      <c r="F18" s="5" t="s">
        <v>73</v>
      </c>
      <c r="G18" s="5" t="s">
        <v>69</v>
      </c>
      <c r="H18" s="7">
        <v>165.0</v>
      </c>
      <c r="I18" s="8">
        <v>24.75</v>
      </c>
      <c r="J18" s="9">
        <v>121005.0</v>
      </c>
      <c r="K18" s="9">
        <v>121005.0</v>
      </c>
      <c r="L18" s="9" t="s">
        <v>70</v>
      </c>
      <c r="M18" s="9">
        <f t="shared" si="0"/>
        <v>2045.3700260319822</v>
      </c>
    </row>
    <row r="19" spans="8:8" ht="55.5">
      <c r="A19" s="5">
        <v>14.0</v>
      </c>
      <c r="B19" s="5" t="s">
        <v>37</v>
      </c>
      <c r="C19" s="5" t="s">
        <v>14</v>
      </c>
      <c r="D19" s="5" t="s">
        <v>56</v>
      </c>
      <c r="E19" s="6" t="s">
        <v>56</v>
      </c>
      <c r="F19" s="5" t="s">
        <v>74</v>
      </c>
      <c r="G19" s="5" t="s">
        <v>75</v>
      </c>
      <c r="H19" s="7">
        <v>9.0</v>
      </c>
      <c r="I19" s="8">
        <v>1.2369623</v>
      </c>
      <c r="J19" s="9">
        <v>7794.0</v>
      </c>
      <c r="K19" s="9">
        <v>7794.0</v>
      </c>
      <c r="L19" s="9" t="s">
        <v>43</v>
      </c>
      <c r="M19" s="9">
        <f t="shared" si="0"/>
        <v>1587.0699255837824</v>
      </c>
    </row>
    <row r="20" spans="8:8" ht="92.5">
      <c r="A20" s="5">
        <v>15.0</v>
      </c>
      <c r="B20" s="5" t="s">
        <v>37</v>
      </c>
      <c r="C20" s="5" t="s">
        <v>14</v>
      </c>
      <c r="D20" s="5" t="s">
        <v>56</v>
      </c>
      <c r="E20" s="6" t="s">
        <v>76</v>
      </c>
      <c r="F20" s="5" t="s">
        <v>77</v>
      </c>
      <c r="G20" s="5" t="s">
        <v>78</v>
      </c>
      <c r="H20" s="7">
        <v>10.0</v>
      </c>
      <c r="I20" s="8">
        <v>1.3246985781276344</v>
      </c>
      <c r="J20" s="9">
        <v>8340.0</v>
      </c>
      <c r="K20" s="9">
        <v>8159.0</v>
      </c>
      <c r="L20" s="9" t="s">
        <v>43</v>
      </c>
      <c r="M20" s="9">
        <f t="shared" si="0"/>
        <v>1588.3675996734225</v>
      </c>
    </row>
    <row r="21" spans="8:8" ht="74.0">
      <c r="A21" s="5">
        <v>16.0</v>
      </c>
      <c r="B21" s="5" t="s">
        <v>37</v>
      </c>
      <c r="C21" s="5" t="s">
        <v>14</v>
      </c>
      <c r="D21" s="5" t="s">
        <v>56</v>
      </c>
      <c r="E21" s="6" t="s">
        <v>76</v>
      </c>
      <c r="F21" s="5" t="s">
        <v>79</v>
      </c>
      <c r="G21" s="5" t="s">
        <v>80</v>
      </c>
      <c r="H21" s="7">
        <v>10.0</v>
      </c>
      <c r="I21" s="8">
        <v>1.5</v>
      </c>
      <c r="J21" s="9">
        <f>5252+6627</f>
        <v>11879.0</v>
      </c>
      <c r="K21" s="9">
        <f>5252+6627</f>
        <v>11879.0</v>
      </c>
      <c r="L21" s="9" t="s">
        <v>43</v>
      </c>
      <c r="M21" s="9">
        <f t="shared" si="0"/>
        <v>1262.7325532452226</v>
      </c>
    </row>
    <row r="22" spans="8:8" ht="55.5">
      <c r="A22" s="5">
        <v>17.0</v>
      </c>
      <c r="B22" s="5" t="s">
        <v>37</v>
      </c>
      <c r="C22" s="5" t="s">
        <v>14</v>
      </c>
      <c r="D22" s="5" t="s">
        <v>39</v>
      </c>
      <c r="E22" s="6" t="s">
        <v>81</v>
      </c>
      <c r="F22" s="5" t="s">
        <v>82</v>
      </c>
      <c r="G22" s="5" t="s">
        <v>83</v>
      </c>
      <c r="H22" s="7">
        <v>2.0</v>
      </c>
      <c r="I22" s="8">
        <v>0.256</v>
      </c>
      <c r="J22" s="9">
        <v>1600.0</v>
      </c>
      <c r="K22" s="9">
        <v>1600.0</v>
      </c>
      <c r="L22" s="9" t="s">
        <v>43</v>
      </c>
      <c r="M22" s="9">
        <f t="shared" si="0"/>
        <v>1600.0</v>
      </c>
    </row>
    <row r="23" spans="8:8" ht="129.5">
      <c r="A23" s="5">
        <v>18.0</v>
      </c>
      <c r="B23" s="5" t="s">
        <v>37</v>
      </c>
      <c r="C23" s="5" t="s">
        <v>14</v>
      </c>
      <c r="D23" s="5" t="s">
        <v>39</v>
      </c>
      <c r="E23" s="6" t="s">
        <v>81</v>
      </c>
      <c r="F23" s="5" t="s">
        <v>84</v>
      </c>
      <c r="G23" s="5" t="s">
        <v>85</v>
      </c>
      <c r="H23" s="7">
        <v>10.0</v>
      </c>
      <c r="I23" s="8">
        <v>1.31</v>
      </c>
      <c r="J23" s="9">
        <v>6666.0</v>
      </c>
      <c r="K23" s="9">
        <v>6666.0</v>
      </c>
      <c r="L23" s="9" t="s">
        <v>43</v>
      </c>
      <c r="M23" s="9">
        <f t="shared" si="0"/>
        <v>1965.1965196519652</v>
      </c>
    </row>
    <row r="24" spans="8:8" ht="74.0">
      <c r="A24" s="5">
        <v>19.0</v>
      </c>
      <c r="B24" s="5" t="s">
        <v>37</v>
      </c>
      <c r="C24" s="5" t="s">
        <v>14</v>
      </c>
      <c r="D24" s="5" t="s">
        <v>39</v>
      </c>
      <c r="E24" s="6" t="s">
        <v>81</v>
      </c>
      <c r="F24" s="5" t="s">
        <v>86</v>
      </c>
      <c r="G24" s="5" t="s">
        <v>87</v>
      </c>
      <c r="H24" s="7">
        <v>8.13</v>
      </c>
      <c r="I24" s="8">
        <v>1.23</v>
      </c>
      <c r="J24" s="9">
        <v>8130.0</v>
      </c>
      <c r="K24" s="9">
        <v>8130.0</v>
      </c>
      <c r="L24" s="9" t="s">
        <v>43</v>
      </c>
      <c r="M24" s="9">
        <f t="shared" si="0"/>
        <v>1512.9151291512915</v>
      </c>
    </row>
    <row r="25" spans="8:8" ht="74.0">
      <c r="A25" s="5">
        <v>20.0</v>
      </c>
      <c r="B25" s="5" t="s">
        <v>37</v>
      </c>
      <c r="C25" s="5" t="s">
        <v>14</v>
      </c>
      <c r="D25" s="5" t="s">
        <v>39</v>
      </c>
      <c r="E25" s="6" t="s">
        <v>81</v>
      </c>
      <c r="F25" s="5" t="s">
        <v>86</v>
      </c>
      <c r="G25" s="5" t="s">
        <v>88</v>
      </c>
      <c r="H25" s="7">
        <v>7.5</v>
      </c>
      <c r="I25" s="8">
        <v>1.13</v>
      </c>
      <c r="J25" s="9">
        <v>6920.0</v>
      </c>
      <c r="K25" s="9">
        <v>6920.0</v>
      </c>
      <c r="L25" s="9" t="s">
        <v>43</v>
      </c>
      <c r="M25" s="9">
        <f t="shared" si="0"/>
        <v>1632.9479768786125</v>
      </c>
    </row>
    <row r="26" spans="8:8" ht="92.5">
      <c r="A26" s="5">
        <v>21.0</v>
      </c>
      <c r="B26" s="5" t="s">
        <v>37</v>
      </c>
      <c r="C26" s="5" t="s">
        <v>14</v>
      </c>
      <c r="D26" s="5" t="s">
        <v>89</v>
      </c>
      <c r="E26" s="6" t="s">
        <v>89</v>
      </c>
      <c r="F26" s="5" t="s">
        <v>90</v>
      </c>
      <c r="G26" s="5" t="s">
        <v>91</v>
      </c>
      <c r="H26" s="7">
        <v>2.0</v>
      </c>
      <c r="I26" s="8">
        <v>0.4155816</v>
      </c>
      <c r="J26" s="9">
        <v>3078.0</v>
      </c>
      <c r="K26" s="9">
        <v>3078.0</v>
      </c>
      <c r="L26" s="9" t="s">
        <v>92</v>
      </c>
      <c r="M26" s="9">
        <f t="shared" si="0"/>
        <v>1350.1676413255361</v>
      </c>
    </row>
    <row r="27" spans="8:8" ht="129.5">
      <c r="A27" s="5">
        <v>22.0</v>
      </c>
      <c r="B27" s="5" t="s">
        <v>37</v>
      </c>
      <c r="C27" s="5" t="s">
        <v>14</v>
      </c>
      <c r="D27" s="5" t="s">
        <v>89</v>
      </c>
      <c r="E27" s="6" t="s">
        <v>89</v>
      </c>
      <c r="F27" s="5" t="s">
        <v>93</v>
      </c>
      <c r="G27" s="5" t="s">
        <v>94</v>
      </c>
      <c r="H27" s="7">
        <v>54.4</v>
      </c>
      <c r="I27" s="8">
        <v>6.4047312</v>
      </c>
      <c r="J27" s="9">
        <v>38614.0</v>
      </c>
      <c r="K27" s="9">
        <v>28555.0</v>
      </c>
      <c r="L27" s="9" t="s">
        <v>92</v>
      </c>
      <c r="M27" s="9">
        <f t="shared" si="0"/>
        <v>1658.655202776195</v>
      </c>
    </row>
    <row r="28" spans="8:8" ht="92.5">
      <c r="A28" s="5">
        <v>23.0</v>
      </c>
      <c r="B28" s="5" t="s">
        <v>37</v>
      </c>
      <c r="C28" s="5" t="s">
        <v>14</v>
      </c>
      <c r="D28" s="5" t="s">
        <v>89</v>
      </c>
      <c r="E28" s="6" t="s">
        <v>89</v>
      </c>
      <c r="F28" s="5" t="s">
        <v>95</v>
      </c>
      <c r="G28" s="5" t="s">
        <v>131</v>
      </c>
      <c r="H28" s="7">
        <v>2.0</v>
      </c>
      <c r="I28" s="8">
        <v>0.427112</v>
      </c>
      <c r="J28" s="9">
        <v>5843.0</v>
      </c>
      <c r="K28" s="9">
        <v>5843.0</v>
      </c>
      <c r="L28" s="9" t="s">
        <v>92</v>
      </c>
      <c r="M28" s="9">
        <f t="shared" si="0"/>
        <v>730.9806606195448</v>
      </c>
    </row>
    <row r="29" spans="8:8" ht="92.5">
      <c r="A29" s="5">
        <v>24.0</v>
      </c>
      <c r="B29" s="5" t="s">
        <v>37</v>
      </c>
      <c r="C29" s="5" t="s">
        <v>14</v>
      </c>
      <c r="D29" s="5" t="s">
        <v>89</v>
      </c>
      <c r="E29" s="6" t="s">
        <v>89</v>
      </c>
      <c r="F29" s="5" t="s">
        <v>97</v>
      </c>
      <c r="G29" s="5" t="s">
        <v>11</v>
      </c>
      <c r="H29" s="7">
        <v>2.0</v>
      </c>
      <c r="I29" s="8">
        <v>0.3839136</v>
      </c>
      <c r="J29" s="9">
        <v>2800.0</v>
      </c>
      <c r="K29" s="9">
        <v>2800.0</v>
      </c>
      <c r="L29" s="9" t="s">
        <v>92</v>
      </c>
      <c r="M29" s="9">
        <f t="shared" si="0"/>
        <v>1371.12</v>
      </c>
    </row>
    <row r="30" spans="8:8" ht="92.5">
      <c r="A30" s="5">
        <v>25.0</v>
      </c>
      <c r="B30" s="5" t="s">
        <v>37</v>
      </c>
      <c r="C30" s="5" t="s">
        <v>14</v>
      </c>
      <c r="D30" s="5" t="s">
        <v>89</v>
      </c>
      <c r="E30" s="6" t="s">
        <v>89</v>
      </c>
      <c r="F30" s="5" t="s">
        <v>99</v>
      </c>
      <c r="G30" s="5" t="s">
        <v>100</v>
      </c>
      <c r="H30" s="7">
        <v>6.795</v>
      </c>
      <c r="I30" s="8">
        <v>1.3006616</v>
      </c>
      <c r="J30" s="9">
        <v>8009.0</v>
      </c>
      <c r="K30" s="9">
        <v>0.0</v>
      </c>
      <c r="L30" s="9" t="s">
        <v>92</v>
      </c>
      <c r="M30" s="9">
        <f t="shared" si="0"/>
        <v>1624.0</v>
      </c>
    </row>
    <row r="31" spans="8:8" ht="74.0">
      <c r="A31" s="5">
        <v>26.0</v>
      </c>
      <c r="B31" s="5" t="s">
        <v>37</v>
      </c>
      <c r="C31" s="5" t="s">
        <v>14</v>
      </c>
      <c r="D31" s="5" t="s">
        <v>101</v>
      </c>
      <c r="E31" s="6" t="s">
        <v>102</v>
      </c>
      <c r="F31" s="5" t="s">
        <v>103</v>
      </c>
      <c r="G31" s="5" t="s">
        <v>104</v>
      </c>
      <c r="H31" s="7">
        <v>26.42</v>
      </c>
      <c r="I31" s="8">
        <v>5.14</v>
      </c>
      <c r="J31" s="9">
        <f>21147+10650</f>
        <v>31797.0</v>
      </c>
      <c r="K31" s="9">
        <v>29339.0</v>
      </c>
      <c r="L31" s="9" t="s">
        <v>43</v>
      </c>
      <c r="M31" s="9">
        <f t="shared" si="0"/>
        <v>1616.5047017014183</v>
      </c>
    </row>
    <row r="32" spans="8:8" ht="55.5">
      <c r="A32" s="5">
        <v>27.0</v>
      </c>
      <c r="B32" s="5" t="s">
        <v>37</v>
      </c>
      <c r="C32" s="5" t="s">
        <v>14</v>
      </c>
      <c r="D32" s="5" t="s">
        <v>56</v>
      </c>
      <c r="E32" s="6" t="s">
        <v>105</v>
      </c>
      <c r="F32" s="5" t="s">
        <v>106</v>
      </c>
      <c r="G32" s="5" t="s">
        <v>107</v>
      </c>
      <c r="H32" s="7">
        <v>88.0</v>
      </c>
      <c r="I32" s="8">
        <v>11.0366</v>
      </c>
      <c r="J32" s="9">
        <v>69500.0</v>
      </c>
      <c r="K32" s="9">
        <v>45000.0</v>
      </c>
      <c r="L32" s="9" t="s">
        <v>43</v>
      </c>
      <c r="M32" s="9">
        <f t="shared" si="0"/>
        <v>1588.0</v>
      </c>
    </row>
    <row r="33" spans="8:8" ht="92.5">
      <c r="A33" s="5">
        <v>28.0</v>
      </c>
      <c r="B33" s="5" t="s">
        <v>37</v>
      </c>
      <c r="C33" s="5" t="s">
        <v>14</v>
      </c>
      <c r="D33" s="5" t="s">
        <v>56</v>
      </c>
      <c r="E33" s="6" t="s">
        <v>76</v>
      </c>
      <c r="F33" s="5" t="s">
        <v>77</v>
      </c>
      <c r="G33" s="5" t="s">
        <v>108</v>
      </c>
      <c r="H33" s="7">
        <v>10.0</v>
      </c>
      <c r="I33" s="8">
        <v>2.0644</v>
      </c>
      <c r="J33" s="9">
        <v>14335.0</v>
      </c>
      <c r="K33" s="9">
        <v>14335.0</v>
      </c>
      <c r="L33" s="9" t="s">
        <v>43</v>
      </c>
      <c r="M33" s="9">
        <f t="shared" si="0"/>
        <v>1440.1116149284967</v>
      </c>
    </row>
    <row r="34" spans="8:8" ht="92.5">
      <c r="A34" s="5">
        <v>29.0</v>
      </c>
      <c r="B34" s="5" t="s">
        <v>37</v>
      </c>
      <c r="C34" s="5" t="s">
        <v>14</v>
      </c>
      <c r="D34" s="5" t="s">
        <v>56</v>
      </c>
      <c r="E34" s="6" t="s">
        <v>76</v>
      </c>
      <c r="F34" s="5" t="s">
        <v>109</v>
      </c>
      <c r="G34" s="5" t="s">
        <v>110</v>
      </c>
      <c r="H34" s="7">
        <v>10.0</v>
      </c>
      <c r="I34" s="8">
        <v>1.5</v>
      </c>
      <c r="J34" s="9">
        <v>9451.0</v>
      </c>
      <c r="K34" s="9">
        <v>9451.0</v>
      </c>
      <c r="L34" s="9" t="s">
        <v>43</v>
      </c>
      <c r="M34" s="9">
        <f t="shared" si="0"/>
        <v>1587.1336366522062</v>
      </c>
    </row>
    <row r="35" spans="8:8" ht="92.5">
      <c r="A35" s="5">
        <v>30.0</v>
      </c>
      <c r="B35" s="5" t="s">
        <v>111</v>
      </c>
      <c r="C35" s="5" t="s">
        <v>38</v>
      </c>
      <c r="D35" s="5" t="s">
        <v>112</v>
      </c>
      <c r="E35" s="6" t="s">
        <v>113</v>
      </c>
      <c r="F35" s="5" t="s">
        <v>114</v>
      </c>
      <c r="G35" s="5" t="s">
        <v>115</v>
      </c>
      <c r="H35" s="7">
        <v>6.5</v>
      </c>
      <c r="I35" s="8">
        <v>0.567</v>
      </c>
      <c r="J35" s="9">
        <v>3000.0</v>
      </c>
      <c r="K35" s="10">
        <f>425+250+250</f>
        <v>925.0</v>
      </c>
      <c r="L35" s="10" t="s">
        <v>43</v>
      </c>
      <c r="M35" s="10">
        <f t="shared" si="0"/>
        <v>1889.9999999999998</v>
      </c>
    </row>
    <row r="36" spans="8:8" ht="55.5">
      <c r="A36" s="5">
        <v>31.0</v>
      </c>
      <c r="B36" s="5" t="s">
        <v>111</v>
      </c>
      <c r="C36" s="5" t="s">
        <v>38</v>
      </c>
      <c r="D36" s="5" t="s">
        <v>101</v>
      </c>
      <c r="E36" s="6" t="s">
        <v>101</v>
      </c>
      <c r="F36" s="5" t="s">
        <v>116</v>
      </c>
      <c r="G36" s="5" t="s">
        <v>117</v>
      </c>
      <c r="H36" s="7">
        <v>3.7</v>
      </c>
      <c r="I36" s="8">
        <v>0.445</v>
      </c>
      <c r="J36" s="9">
        <v>1500.0</v>
      </c>
      <c r="K36" s="11"/>
      <c r="L36" s="11" t="s">
        <v>43</v>
      </c>
      <c r="M36" s="11">
        <f t="shared" si="0"/>
        <v>2966.6666666666665</v>
      </c>
    </row>
    <row r="37" spans="8:8" ht="74.0">
      <c r="A37" s="5">
        <v>32.0</v>
      </c>
      <c r="B37" s="5" t="s">
        <v>111</v>
      </c>
      <c r="C37" s="5" t="s">
        <v>38</v>
      </c>
      <c r="D37" s="5" t="s">
        <v>4</v>
      </c>
      <c r="E37" s="6" t="s">
        <v>119</v>
      </c>
      <c r="F37" s="5" t="s">
        <v>120</v>
      </c>
      <c r="G37" s="5" t="s">
        <v>61</v>
      </c>
      <c r="H37" s="7">
        <v>286.38</v>
      </c>
      <c r="I37" s="8">
        <v>10.6</v>
      </c>
      <c r="J37" s="9">
        <v>87113.0</v>
      </c>
      <c r="K37" s="9">
        <v>87113.0</v>
      </c>
      <c r="L37" s="9" t="s">
        <v>43</v>
      </c>
      <c r="M37" s="9">
        <f t="shared" si="0"/>
        <v>1216.8103497755787</v>
      </c>
    </row>
    <row r="38" spans="8:8" ht="55.5">
      <c r="A38" s="5">
        <v>33.0</v>
      </c>
      <c r="B38" s="5" t="s">
        <v>111</v>
      </c>
      <c r="C38" s="5" t="s">
        <v>38</v>
      </c>
      <c r="D38" s="5" t="s">
        <v>66</v>
      </c>
      <c r="E38" s="6" t="s">
        <v>121</v>
      </c>
      <c r="F38" s="5" t="s">
        <v>122</v>
      </c>
      <c r="G38" s="5" t="s">
        <v>69</v>
      </c>
      <c r="H38" s="7">
        <v>520.0</v>
      </c>
      <c r="I38" s="8">
        <v>57.7373</v>
      </c>
      <c r="J38" s="9">
        <v>778800.0</v>
      </c>
      <c r="K38" s="12" t="s">
        <v>123</v>
      </c>
      <c r="L38" s="12" t="s">
        <v>70</v>
      </c>
      <c r="M38" s="12">
        <f t="shared" si="0"/>
        <v>741.3623523369286</v>
      </c>
    </row>
    <row r="39" spans="8:8" ht="92.5">
      <c r="A39" s="5">
        <v>34.0</v>
      </c>
      <c r="B39" s="5" t="s">
        <v>111</v>
      </c>
      <c r="C39" s="5" t="s">
        <v>38</v>
      </c>
      <c r="D39" s="5" t="s">
        <v>187</v>
      </c>
      <c r="E39" s="6" t="s">
        <v>125</v>
      </c>
      <c r="F39" s="5" t="s">
        <v>126</v>
      </c>
      <c r="G39" s="5" t="s">
        <v>127</v>
      </c>
      <c r="H39" s="7">
        <v>20.0</v>
      </c>
      <c r="I39" s="8">
        <v>9.438</v>
      </c>
      <c r="J39" s="9">
        <v>39960.0</v>
      </c>
      <c r="K39" s="9">
        <v>20979.0</v>
      </c>
      <c r="L39" s="9" t="s">
        <v>43</v>
      </c>
      <c r="M39" s="9">
        <f t="shared" si="0"/>
        <v>2361.861861861862</v>
      </c>
    </row>
    <row r="40" spans="8:8" ht="92.5">
      <c r="A40" s="5">
        <v>35.0</v>
      </c>
      <c r="B40" s="5" t="s">
        <v>111</v>
      </c>
      <c r="C40" s="5" t="s">
        <v>14</v>
      </c>
      <c r="D40" s="5" t="s">
        <v>128</v>
      </c>
      <c r="E40" s="6" t="s">
        <v>129</v>
      </c>
      <c r="F40" s="5" t="s">
        <v>130</v>
      </c>
      <c r="G40" s="5" t="s">
        <v>131</v>
      </c>
      <c r="H40" s="7">
        <v>40.0</v>
      </c>
      <c r="I40" s="8">
        <v>3.94</v>
      </c>
      <c r="J40" s="9">
        <v>20000.0</v>
      </c>
      <c r="K40" s="9">
        <v>14559.0</v>
      </c>
      <c r="L40" s="9" t="s">
        <v>132</v>
      </c>
      <c r="M40" s="9">
        <f t="shared" si="0"/>
        <v>1970.0</v>
      </c>
    </row>
    <row r="41" spans="8:8" ht="129.5">
      <c r="A41" s="5">
        <v>36.0</v>
      </c>
      <c r="B41" s="5" t="s">
        <v>133</v>
      </c>
      <c r="C41" s="5" t="s">
        <v>38</v>
      </c>
      <c r="D41" s="5" t="s">
        <v>187</v>
      </c>
      <c r="E41" s="6" t="s">
        <v>187</v>
      </c>
      <c r="F41" s="5" t="s">
        <v>135</v>
      </c>
      <c r="G41" s="5" t="s">
        <v>127</v>
      </c>
      <c r="H41" s="7">
        <v>67.0</v>
      </c>
      <c r="I41" s="8">
        <v>12.15</v>
      </c>
      <c r="J41" s="9">
        <v>91920.0</v>
      </c>
      <c r="K41" s="9">
        <v>91920.0</v>
      </c>
      <c r="L41" s="9" t="s">
        <v>43</v>
      </c>
      <c r="M41" s="9">
        <f t="shared" si="0"/>
        <v>1321.8015665796345</v>
      </c>
    </row>
    <row r="42" spans="8:8" ht="74.0">
      <c r="A42" s="5">
        <v>37.0</v>
      </c>
      <c r="B42" s="5" t="s">
        <v>133</v>
      </c>
      <c r="C42" s="5" t="s">
        <v>38</v>
      </c>
      <c r="D42" s="5" t="s">
        <v>136</v>
      </c>
      <c r="E42" s="6" t="s">
        <v>50</v>
      </c>
      <c r="F42" s="5" t="s">
        <v>137</v>
      </c>
      <c r="G42" s="5" t="s">
        <v>138</v>
      </c>
      <c r="H42" s="7">
        <v>38.33</v>
      </c>
      <c r="I42" s="8">
        <v>5.11</v>
      </c>
      <c r="J42" s="9">
        <v>38330.0</v>
      </c>
      <c r="K42" s="9">
        <v>20000.0</v>
      </c>
      <c r="L42" s="9" t="s">
        <v>43</v>
      </c>
      <c r="M42" s="9">
        <f t="shared" si="0"/>
        <v>1333.1594051656666</v>
      </c>
    </row>
    <row r="43" spans="8:8" ht="55.5">
      <c r="A43" s="5">
        <v>38.0</v>
      </c>
      <c r="B43" s="5" t="s">
        <v>133</v>
      </c>
      <c r="C43" s="5" t="s">
        <v>38</v>
      </c>
      <c r="D43" s="5" t="s">
        <v>136</v>
      </c>
      <c r="E43" s="6" t="s">
        <v>50</v>
      </c>
      <c r="F43" s="5" t="s">
        <v>139</v>
      </c>
      <c r="G43" s="5" t="s">
        <v>138</v>
      </c>
      <c r="H43" s="7">
        <v>43.5</v>
      </c>
      <c r="I43" s="8">
        <v>9.54</v>
      </c>
      <c r="J43" s="9">
        <v>43500.0</v>
      </c>
      <c r="K43" s="9">
        <v>4000.0</v>
      </c>
      <c r="L43" s="9" t="s">
        <v>43</v>
      </c>
      <c r="M43" s="9">
        <f t="shared" si="0"/>
        <v>2193.103448275862</v>
      </c>
    </row>
    <row r="44" spans="8:8" ht="148.0">
      <c r="A44" s="5">
        <v>39.0</v>
      </c>
      <c r="B44" s="5" t="s">
        <v>133</v>
      </c>
      <c r="C44" s="5" t="s">
        <v>38</v>
      </c>
      <c r="D44" s="5" t="s">
        <v>4</v>
      </c>
      <c r="E44" s="6" t="s">
        <v>4</v>
      </c>
      <c r="F44" s="5" t="s">
        <v>140</v>
      </c>
      <c r="G44" s="5" t="s">
        <v>138</v>
      </c>
      <c r="H44" s="7">
        <v>29.3</v>
      </c>
      <c r="I44" s="8">
        <v>1.9003</v>
      </c>
      <c r="J44" s="9">
        <v>14800.0</v>
      </c>
      <c r="K44" s="9">
        <v>8600.0</v>
      </c>
      <c r="L44" s="9" t="s">
        <v>43</v>
      </c>
      <c r="M44" s="9">
        <f t="shared" si="0"/>
        <v>1283.9864864864865</v>
      </c>
    </row>
    <row r="45" spans="8:8" ht="55.5">
      <c r="A45" s="5">
        <v>40.0</v>
      </c>
      <c r="B45" s="13" t="s">
        <v>133</v>
      </c>
      <c r="C45" s="13" t="s">
        <v>14</v>
      </c>
      <c r="D45" s="13" t="s">
        <v>141</v>
      </c>
      <c r="E45" s="14" t="s">
        <v>141</v>
      </c>
      <c r="F45" s="13" t="s">
        <v>142</v>
      </c>
      <c r="G45" s="13" t="s">
        <v>143</v>
      </c>
      <c r="H45" s="15">
        <v>16.55</v>
      </c>
      <c r="I45" s="15">
        <v>5.0</v>
      </c>
      <c r="J45" s="16">
        <v>26000.0</v>
      </c>
      <c r="K45" s="16">
        <v>26000.0</v>
      </c>
      <c r="L45" s="16" t="s">
        <v>144</v>
      </c>
      <c r="M45" s="16">
        <f t="shared" si="0"/>
        <v>1923.076923076923</v>
      </c>
    </row>
    <row r="46" spans="8:8" ht="55.5">
      <c r="A46" s="5">
        <v>41.0</v>
      </c>
      <c r="B46" s="5" t="s">
        <v>145</v>
      </c>
      <c r="C46" s="5" t="s">
        <v>38</v>
      </c>
      <c r="D46" s="5" t="s">
        <v>101</v>
      </c>
      <c r="E46" s="6" t="s">
        <v>151</v>
      </c>
      <c r="F46" s="5" t="s">
        <v>176</v>
      </c>
      <c r="G46" s="5" t="s">
        <v>117</v>
      </c>
      <c r="H46" s="7">
        <v>44.0</v>
      </c>
      <c r="I46" s="17">
        <v>9.0</v>
      </c>
      <c r="J46" s="9">
        <v>62100.0</v>
      </c>
      <c r="K46" s="9"/>
      <c r="L46" s="9" t="s">
        <v>43</v>
      </c>
      <c r="M46" s="9">
        <f t="shared" si="0"/>
        <v>1449.2753623188405</v>
      </c>
    </row>
    <row r="47" spans="8:8" ht="37.0">
      <c r="A47" s="5">
        <v>42.0</v>
      </c>
      <c r="B47" s="5" t="s">
        <v>145</v>
      </c>
      <c r="C47" s="5" t="s">
        <v>38</v>
      </c>
      <c r="D47" s="5" t="s">
        <v>101</v>
      </c>
      <c r="E47" s="6" t="s">
        <v>150</v>
      </c>
      <c r="F47" s="5" t="s">
        <v>177</v>
      </c>
      <c r="G47" s="5" t="s">
        <v>117</v>
      </c>
      <c r="H47" s="7">
        <v>78.0</v>
      </c>
      <c r="I47" s="17">
        <v>10.11</v>
      </c>
      <c r="J47" s="9">
        <v>74327.0</v>
      </c>
      <c r="K47" s="9"/>
      <c r="L47" s="9" t="s">
        <v>43</v>
      </c>
      <c r="M47" s="9">
        <f t="shared" si="0"/>
        <v>1360.2055780537355</v>
      </c>
    </row>
    <row r="48" spans="8:8" ht="55.5">
      <c r="A48" s="5">
        <v>43.0</v>
      </c>
      <c r="B48" s="5" t="s">
        <v>145</v>
      </c>
      <c r="C48" s="5" t="s">
        <v>38</v>
      </c>
      <c r="D48" s="5" t="s">
        <v>66</v>
      </c>
      <c r="E48" s="6" t="s">
        <v>152</v>
      </c>
      <c r="F48" s="5" t="s">
        <v>178</v>
      </c>
      <c r="G48" s="5" t="s">
        <v>169</v>
      </c>
      <c r="H48" s="7">
        <v>95.7</v>
      </c>
      <c r="I48" s="17">
        <v>11.11</v>
      </c>
      <c r="J48" s="9">
        <v>100200.0</v>
      </c>
      <c r="K48" s="9"/>
      <c r="L48" s="9" t="s">
        <v>43</v>
      </c>
      <c r="M48" s="9">
        <f t="shared" si="0"/>
        <v>1108.7824351297404</v>
      </c>
    </row>
    <row r="49" spans="8:8" ht="92.5">
      <c r="A49" s="5">
        <v>44.0</v>
      </c>
      <c r="B49" s="5" t="s">
        <v>145</v>
      </c>
      <c r="C49" s="5" t="s">
        <v>38</v>
      </c>
      <c r="D49" s="5" t="s">
        <v>147</v>
      </c>
      <c r="E49" s="6" t="s">
        <v>148</v>
      </c>
      <c r="F49" s="5" t="s">
        <v>179</v>
      </c>
      <c r="G49" s="5" t="s">
        <v>162</v>
      </c>
      <c r="H49" s="7">
        <v>34.316</v>
      </c>
      <c r="I49" s="17">
        <v>5.9319</v>
      </c>
      <c r="J49" s="9">
        <v>47000.0</v>
      </c>
      <c r="K49" s="9"/>
      <c r="L49" s="9" t="s">
        <v>43</v>
      </c>
      <c r="M49" s="9">
        <f t="shared" si="0"/>
        <v>1262.1063829787233</v>
      </c>
    </row>
    <row r="50" spans="8:8" ht="92.5">
      <c r="A50" s="5">
        <v>45.0</v>
      </c>
      <c r="B50" s="5" t="s">
        <v>145</v>
      </c>
      <c r="C50" s="5" t="s">
        <v>38</v>
      </c>
      <c r="D50" s="5" t="s">
        <v>147</v>
      </c>
      <c r="E50" s="6" t="s">
        <v>175</v>
      </c>
      <c r="F50" s="5" t="s">
        <v>180</v>
      </c>
      <c r="G50" s="5" t="s">
        <v>162</v>
      </c>
      <c r="H50" s="7">
        <v>28.0</v>
      </c>
      <c r="I50" s="17">
        <v>2.6439</v>
      </c>
      <c r="J50" s="9">
        <v>18600.0</v>
      </c>
      <c r="K50" s="9"/>
      <c r="L50" s="9" t="s">
        <v>43</v>
      </c>
      <c r="M50" s="9">
        <f t="shared" si="0"/>
        <v>1421.4516129032259</v>
      </c>
    </row>
    <row r="51" spans="8:8" ht="55.5">
      <c r="A51" s="5">
        <v>46.0</v>
      </c>
      <c r="B51" s="5" t="s">
        <v>145</v>
      </c>
      <c r="C51" s="5" t="s">
        <v>38</v>
      </c>
      <c r="D51" s="5" t="s">
        <v>147</v>
      </c>
      <c r="E51" s="6" t="s">
        <v>149</v>
      </c>
      <c r="F51" s="5" t="s">
        <v>181</v>
      </c>
      <c r="G51" s="5" t="s">
        <v>162</v>
      </c>
      <c r="H51" s="7">
        <v>68.79</v>
      </c>
      <c r="I51" s="17">
        <v>0.9156</v>
      </c>
      <c r="J51" s="9">
        <v>6000.0</v>
      </c>
      <c r="K51" s="9"/>
      <c r="L51" s="9" t="s">
        <v>43</v>
      </c>
      <c r="M51" s="9">
        <f t="shared" si="0"/>
        <v>1526.0</v>
      </c>
    </row>
    <row r="52" spans="8:8" ht="55.5">
      <c r="A52" s="5">
        <v>47.0</v>
      </c>
      <c r="B52" s="5" t="s">
        <v>145</v>
      </c>
      <c r="C52" s="5" t="s">
        <v>38</v>
      </c>
      <c r="D52" s="5" t="s">
        <v>147</v>
      </c>
      <c r="E52" s="6" t="s">
        <v>148</v>
      </c>
      <c r="F52" s="5" t="s">
        <v>182</v>
      </c>
      <c r="G52" s="5" t="s">
        <v>162</v>
      </c>
      <c r="H52" s="7">
        <v>38.0</v>
      </c>
      <c r="I52" s="17">
        <v>1.5297</v>
      </c>
      <c r="J52" s="9">
        <v>12500.0</v>
      </c>
      <c r="K52" s="9"/>
      <c r="L52" s="9" t="s">
        <v>43</v>
      </c>
      <c r="M52" s="9">
        <f t="shared" si="0"/>
        <v>1223.76</v>
      </c>
    </row>
    <row r="53" spans="8:8" ht="111.0">
      <c r="A53" s="5">
        <v>48.0</v>
      </c>
      <c r="B53" s="5" t="s">
        <v>145</v>
      </c>
      <c r="C53" s="5" t="s">
        <v>38</v>
      </c>
      <c r="D53" s="5" t="s">
        <v>147</v>
      </c>
      <c r="E53" s="6" t="s">
        <v>147</v>
      </c>
      <c r="F53" s="5" t="s">
        <v>183</v>
      </c>
      <c r="G53" s="5" t="s">
        <v>162</v>
      </c>
      <c r="H53" s="7">
        <v>50.65</v>
      </c>
      <c r="I53" s="17">
        <v>5.8589</v>
      </c>
      <c r="J53" s="9">
        <v>45000.0</v>
      </c>
      <c r="K53" s="9"/>
      <c r="L53" s="9" t="s">
        <v>43</v>
      </c>
      <c r="M53" s="9">
        <f t="shared" si="0"/>
        <v>1301.9777777777779</v>
      </c>
    </row>
    <row r="54" spans="8:8" ht="37.0">
      <c r="A54" s="5">
        <v>49.0</v>
      </c>
      <c r="B54" s="5" t="s">
        <v>145</v>
      </c>
      <c r="C54" s="5" t="s">
        <v>38</v>
      </c>
      <c r="D54" s="5" t="s">
        <v>39</v>
      </c>
      <c r="E54" s="6" t="s">
        <v>165</v>
      </c>
      <c r="F54" s="5" t="s">
        <v>1</v>
      </c>
      <c r="G54" s="5" t="s">
        <v>161</v>
      </c>
      <c r="H54" s="7">
        <v>39.0</v>
      </c>
      <c r="I54" s="17">
        <v>2.08</v>
      </c>
      <c r="J54" s="9">
        <v>20000.0</v>
      </c>
      <c r="K54" s="9"/>
      <c r="L54" s="9" t="s">
        <v>43</v>
      </c>
      <c r="M54" s="9">
        <f t="shared" si="0"/>
        <v>1040.0</v>
      </c>
    </row>
    <row r="55" spans="8:8" ht="55.5">
      <c r="A55" s="5">
        <v>50.0</v>
      </c>
      <c r="B55" s="5" t="s">
        <v>145</v>
      </c>
      <c r="C55" s="5" t="s">
        <v>38</v>
      </c>
      <c r="D55" s="5" t="s">
        <v>39</v>
      </c>
      <c r="E55" s="6" t="s">
        <v>166</v>
      </c>
      <c r="F55" s="5" t="s">
        <v>2</v>
      </c>
      <c r="G55" s="5" t="s">
        <v>42</v>
      </c>
      <c r="H55" s="7">
        <v>80.0</v>
      </c>
      <c r="I55" s="17">
        <v>10.98</v>
      </c>
      <c r="J55" s="9">
        <v>76540.0</v>
      </c>
      <c r="K55" s="9"/>
      <c r="L55" s="9" t="s">
        <v>43</v>
      </c>
      <c r="M55" s="9">
        <f t="shared" si="0"/>
        <v>1434.5440292657433</v>
      </c>
    </row>
    <row r="56" spans="8:8" ht="129.5">
      <c r="A56" s="5">
        <v>51.0</v>
      </c>
      <c r="B56" s="5" t="s">
        <v>145</v>
      </c>
      <c r="C56" s="5" t="s">
        <v>38</v>
      </c>
      <c r="D56" s="5" t="s">
        <v>3</v>
      </c>
      <c r="E56" s="6" t="s">
        <v>168</v>
      </c>
      <c r="F56" s="5" t="s">
        <v>184</v>
      </c>
      <c r="G56" s="5" t="s">
        <v>163</v>
      </c>
      <c r="H56" s="7">
        <f>99.31+26.56</f>
        <v>125.87</v>
      </c>
      <c r="I56" s="17">
        <v>29.45</v>
      </c>
      <c r="J56" s="9">
        <v>254971.0</v>
      </c>
      <c r="K56" s="9"/>
      <c r="L56" s="9" t="s">
        <v>43</v>
      </c>
      <c r="M56" s="9">
        <f t="shared" si="0"/>
        <v>1155.0333175145408</v>
      </c>
    </row>
    <row r="57" spans="8:8" ht="74.0">
      <c r="A57" s="5">
        <v>52.0</v>
      </c>
      <c r="B57" s="5" t="s">
        <v>145</v>
      </c>
      <c r="C57" s="5" t="s">
        <v>38</v>
      </c>
      <c r="D57" s="5" t="s">
        <v>4</v>
      </c>
      <c r="E57" s="6" t="s">
        <v>167</v>
      </c>
      <c r="F57" s="5" t="s">
        <v>5</v>
      </c>
      <c r="G57" s="5" t="s">
        <v>61</v>
      </c>
      <c r="H57" s="7">
        <v>48.0</v>
      </c>
      <c r="I57" s="17">
        <v>6.78</v>
      </c>
      <c r="J57" s="9">
        <v>48000.0</v>
      </c>
      <c r="K57" s="9"/>
      <c r="L57" s="9" t="s">
        <v>43</v>
      </c>
      <c r="M57" s="9">
        <f t="shared" si="0"/>
        <v>1412.5</v>
      </c>
    </row>
    <row r="58" spans="8:8" ht="92.5">
      <c r="A58" s="5">
        <v>53.0</v>
      </c>
      <c r="B58" s="5" t="s">
        <v>145</v>
      </c>
      <c r="C58" s="5" t="s">
        <v>38</v>
      </c>
      <c r="D58" s="5" t="s">
        <v>4</v>
      </c>
      <c r="E58" s="6" t="s">
        <v>119</v>
      </c>
      <c r="F58" s="5" t="s">
        <v>6</v>
      </c>
      <c r="G58" s="5" t="s">
        <v>61</v>
      </c>
      <c r="H58" s="7">
        <v>65.0</v>
      </c>
      <c r="I58" s="17">
        <v>6.27</v>
      </c>
      <c r="J58" s="9">
        <v>42862.0</v>
      </c>
      <c r="K58" s="9"/>
      <c r="L58" s="9" t="s">
        <v>43</v>
      </c>
      <c r="M58" s="9">
        <f t="shared" si="0"/>
        <v>1462.834212122626</v>
      </c>
    </row>
    <row r="59" spans="8:8" ht="37.0">
      <c r="A59" s="5">
        <v>54.0</v>
      </c>
      <c r="B59" s="5" t="s">
        <v>145</v>
      </c>
      <c r="C59" s="5" t="s">
        <v>14</v>
      </c>
      <c r="D59" s="5" t="s">
        <v>89</v>
      </c>
      <c r="E59" s="6" t="s">
        <v>153</v>
      </c>
      <c r="F59" s="5" t="s">
        <v>8</v>
      </c>
      <c r="G59" s="5" t="s">
        <v>9</v>
      </c>
      <c r="H59" s="7">
        <v>10.0</v>
      </c>
      <c r="I59" s="17">
        <v>1.6558</v>
      </c>
      <c r="J59" s="9">
        <v>9994.0</v>
      </c>
      <c r="K59" s="9">
        <v>9994.0</v>
      </c>
      <c r="L59" s="9" t="s">
        <v>43</v>
      </c>
      <c r="M59" s="9">
        <f t="shared" si="0"/>
        <v>1656.7940764458676</v>
      </c>
    </row>
    <row r="60" spans="8:8" ht="37.0">
      <c r="A60" s="5">
        <v>55.0</v>
      </c>
      <c r="B60" s="5" t="s">
        <v>145</v>
      </c>
      <c r="C60" s="5" t="s">
        <v>14</v>
      </c>
      <c r="D60" s="5" t="s">
        <v>89</v>
      </c>
      <c r="E60" s="6" t="s">
        <v>153</v>
      </c>
      <c r="F60" s="5" t="s">
        <v>10</v>
      </c>
      <c r="G60" s="5" t="s">
        <v>11</v>
      </c>
      <c r="H60" s="7">
        <v>10.0</v>
      </c>
      <c r="I60" s="17">
        <v>1.2753</v>
      </c>
      <c r="J60" s="9">
        <v>7702.0</v>
      </c>
      <c r="K60" s="9">
        <v>7702.0</v>
      </c>
      <c r="L60" s="9" t="s">
        <v>43</v>
      </c>
      <c r="M60" s="9">
        <f t="shared" si="0"/>
        <v>1655.8036873539343</v>
      </c>
    </row>
    <row r="61" spans="8:8" ht="55.5">
      <c r="A61" s="5">
        <v>56.0</v>
      </c>
      <c r="B61" s="5" t="s">
        <v>145</v>
      </c>
      <c r="C61" s="5" t="s">
        <v>14</v>
      </c>
      <c r="D61" s="5" t="s">
        <v>89</v>
      </c>
      <c r="E61" s="6" t="s">
        <v>153</v>
      </c>
      <c r="F61" s="5" t="s">
        <v>12</v>
      </c>
      <c r="G61" s="5" t="s">
        <v>185</v>
      </c>
      <c r="H61" s="7">
        <v>9.0</v>
      </c>
      <c r="I61" s="17">
        <v>1.5759</v>
      </c>
      <c r="J61" s="9">
        <v>10000.0</v>
      </c>
      <c r="K61" s="9">
        <v>10000.0</v>
      </c>
      <c r="L61" s="9" t="s">
        <v>43</v>
      </c>
      <c r="M61" s="9">
        <f t="shared" si="0"/>
        <v>1575.9</v>
      </c>
    </row>
    <row r="62" spans="8:8" ht="37.0">
      <c r="A62" s="5">
        <v>57.0</v>
      </c>
      <c r="B62" s="5" t="s">
        <v>145</v>
      </c>
      <c r="C62" s="5" t="s">
        <v>14</v>
      </c>
      <c r="D62" s="5" t="s">
        <v>146</v>
      </c>
      <c r="E62" s="6" t="s">
        <v>164</v>
      </c>
      <c r="F62" s="5" t="s">
        <v>13</v>
      </c>
      <c r="G62" s="5" t="s">
        <v>154</v>
      </c>
      <c r="H62" s="7">
        <v>10.0</v>
      </c>
      <c r="I62" s="17">
        <v>0.3099</v>
      </c>
      <c r="J62" s="9">
        <v>2108.0</v>
      </c>
      <c r="K62" s="9"/>
      <c r="L62" s="9" t="s">
        <v>43</v>
      </c>
      <c r="M62" s="9">
        <f t="shared" si="0"/>
        <v>1470.1138519924098</v>
      </c>
    </row>
    <row r="63" spans="8:8" ht="37.0">
      <c r="A63" s="5">
        <v>58.0</v>
      </c>
      <c r="B63" s="5" t="s">
        <v>145</v>
      </c>
      <c r="C63" s="5" t="s">
        <v>14</v>
      </c>
      <c r="D63" s="5" t="s">
        <v>146</v>
      </c>
      <c r="E63" s="6" t="s">
        <v>164</v>
      </c>
      <c r="F63" s="5" t="s">
        <v>15</v>
      </c>
      <c r="G63" s="5" t="s">
        <v>154</v>
      </c>
      <c r="H63" s="7">
        <v>10.0</v>
      </c>
      <c r="I63" s="17">
        <v>0.2653</v>
      </c>
      <c r="J63" s="9">
        <v>1786.0</v>
      </c>
      <c r="K63" s="9"/>
      <c r="L63" s="9" t="s">
        <v>43</v>
      </c>
      <c r="M63" s="9">
        <f t="shared" si="0"/>
        <v>1485.4423292273236</v>
      </c>
    </row>
    <row r="64" spans="8:8" ht="37.0">
      <c r="A64" s="5">
        <v>59.0</v>
      </c>
      <c r="B64" s="5" t="s">
        <v>145</v>
      </c>
      <c r="C64" s="5" t="s">
        <v>14</v>
      </c>
      <c r="D64" s="5" t="s">
        <v>146</v>
      </c>
      <c r="E64" s="6" t="s">
        <v>164</v>
      </c>
      <c r="F64" s="5" t="s">
        <v>16</v>
      </c>
      <c r="G64" s="5" t="s">
        <v>155</v>
      </c>
      <c r="H64" s="7">
        <v>10.0</v>
      </c>
      <c r="I64" s="17">
        <v>0.1678</v>
      </c>
      <c r="J64" s="9">
        <v>1229.0</v>
      </c>
      <c r="K64" s="9"/>
      <c r="L64" s="9" t="s">
        <v>43</v>
      </c>
      <c r="M64" s="9">
        <f t="shared" si="0"/>
        <v>1365.3376729048007</v>
      </c>
    </row>
    <row r="65" spans="8:8" ht="37.0">
      <c r="A65" s="5">
        <v>60.0</v>
      </c>
      <c r="B65" s="5" t="s">
        <v>145</v>
      </c>
      <c r="C65" s="5" t="s">
        <v>14</v>
      </c>
      <c r="D65" s="5" t="s">
        <v>146</v>
      </c>
      <c r="E65" s="6" t="s">
        <v>164</v>
      </c>
      <c r="F65" s="5" t="s">
        <v>17</v>
      </c>
      <c r="G65" s="5" t="s">
        <v>154</v>
      </c>
      <c r="H65" s="7">
        <v>10.0</v>
      </c>
      <c r="I65" s="17">
        <v>0.2509</v>
      </c>
      <c r="J65" s="9">
        <v>1691.0</v>
      </c>
      <c r="K65" s="9"/>
      <c r="L65" s="9" t="s">
        <v>43</v>
      </c>
      <c r="M65" s="9">
        <f t="shared" si="0"/>
        <v>1483.7374334713188</v>
      </c>
    </row>
    <row r="66" spans="8:8" ht="37.0">
      <c r="A66" s="5">
        <v>61.0</v>
      </c>
      <c r="B66" s="5" t="s">
        <v>145</v>
      </c>
      <c r="C66" s="5" t="s">
        <v>14</v>
      </c>
      <c r="D66" s="5" t="s">
        <v>146</v>
      </c>
      <c r="E66" s="6" t="s">
        <v>164</v>
      </c>
      <c r="F66" s="5" t="s">
        <v>18</v>
      </c>
      <c r="G66" s="5" t="s">
        <v>155</v>
      </c>
      <c r="H66" s="7">
        <v>10.0</v>
      </c>
      <c r="I66" s="17">
        <v>0.1542</v>
      </c>
      <c r="J66" s="9">
        <v>1129.0</v>
      </c>
      <c r="K66" s="9"/>
      <c r="L66" s="9" t="s">
        <v>43</v>
      </c>
      <c r="M66" s="9">
        <f t="shared" si="0"/>
        <v>1365.8104517271922</v>
      </c>
    </row>
    <row r="67" spans="8:8" ht="37.0">
      <c r="A67" s="5">
        <v>62.0</v>
      </c>
      <c r="B67" s="5" t="s">
        <v>145</v>
      </c>
      <c r="C67" s="5" t="s">
        <v>14</v>
      </c>
      <c r="D67" s="5" t="s">
        <v>146</v>
      </c>
      <c r="E67" s="6" t="s">
        <v>146</v>
      </c>
      <c r="F67" s="5" t="s">
        <v>19</v>
      </c>
      <c r="G67" s="5" t="s">
        <v>154</v>
      </c>
      <c r="H67" s="7">
        <v>10.0</v>
      </c>
      <c r="I67" s="17">
        <v>0.2498</v>
      </c>
      <c r="J67" s="9">
        <v>1680.0</v>
      </c>
      <c r="K67" s="9"/>
      <c r="L67" s="9" t="s">
        <v>43</v>
      </c>
      <c r="M67" s="9">
        <f t="shared" si="0"/>
        <v>1486.904761904762</v>
      </c>
    </row>
    <row r="68" spans="8:8" ht="37.0">
      <c r="A68" s="5">
        <v>63.0</v>
      </c>
      <c r="B68" s="5" t="s">
        <v>145</v>
      </c>
      <c r="C68" s="5" t="s">
        <v>14</v>
      </c>
      <c r="D68" s="5" t="s">
        <v>146</v>
      </c>
      <c r="E68" s="6" t="s">
        <v>146</v>
      </c>
      <c r="F68" s="5" t="s">
        <v>20</v>
      </c>
      <c r="G68" s="5" t="s">
        <v>186</v>
      </c>
      <c r="H68" s="7">
        <v>10.0</v>
      </c>
      <c r="I68" s="17">
        <v>0.8649</v>
      </c>
      <c r="J68" s="9">
        <v>6789.0</v>
      </c>
      <c r="K68" s="9"/>
      <c r="L68" s="9" t="s">
        <v>43</v>
      </c>
      <c r="M68" s="9">
        <f t="shared" si="0"/>
        <v>1273.972602739726</v>
      </c>
    </row>
    <row r="69" spans="8:8" ht="37.0">
      <c r="A69" s="5">
        <v>64.0</v>
      </c>
      <c r="B69" s="5" t="s">
        <v>145</v>
      </c>
      <c r="C69" s="5" t="s">
        <v>14</v>
      </c>
      <c r="D69" s="5" t="s">
        <v>146</v>
      </c>
      <c r="E69" s="6" t="s">
        <v>146</v>
      </c>
      <c r="F69" s="5" t="s">
        <v>21</v>
      </c>
      <c r="G69" s="5" t="s">
        <v>157</v>
      </c>
      <c r="H69" s="7">
        <v>10.0</v>
      </c>
      <c r="I69" s="17">
        <v>0.4835</v>
      </c>
      <c r="J69" s="9">
        <v>3750.0</v>
      </c>
      <c r="K69" s="9"/>
      <c r="L69" s="9" t="s">
        <v>43</v>
      </c>
      <c r="M69" s="9">
        <f t="shared" si="0"/>
        <v>1289.3333333333333</v>
      </c>
    </row>
    <row r="70" spans="8:8" ht="37.0">
      <c r="A70" s="5">
        <v>65.0</v>
      </c>
      <c r="B70" s="5" t="s">
        <v>145</v>
      </c>
      <c r="C70" s="5" t="s">
        <v>14</v>
      </c>
      <c r="D70" s="5" t="s">
        <v>146</v>
      </c>
      <c r="E70" s="6" t="s">
        <v>146</v>
      </c>
      <c r="F70" s="5" t="s">
        <v>22</v>
      </c>
      <c r="G70" s="5" t="s">
        <v>158</v>
      </c>
      <c r="H70" s="7">
        <v>10.0</v>
      </c>
      <c r="I70" s="17">
        <v>0.6007</v>
      </c>
      <c r="J70" s="9">
        <v>4125.0</v>
      </c>
      <c r="K70" s="9"/>
      <c r="L70" s="9" t="s">
        <v>43</v>
      </c>
      <c r="M70" s="9">
        <f t="shared" si="0"/>
        <v>1456.2424242424242</v>
      </c>
    </row>
    <row r="71" spans="8:8" ht="37.0">
      <c r="A71" s="5">
        <v>66.0</v>
      </c>
      <c r="B71" s="5" t="s">
        <v>145</v>
      </c>
      <c r="C71" s="5" t="s">
        <v>14</v>
      </c>
      <c r="D71" s="5" t="s">
        <v>146</v>
      </c>
      <c r="E71" s="6" t="s">
        <v>146</v>
      </c>
      <c r="F71" s="5" t="s">
        <v>23</v>
      </c>
      <c r="G71" s="5" t="s">
        <v>186</v>
      </c>
      <c r="H71" s="7">
        <v>10.0</v>
      </c>
      <c r="I71" s="17">
        <v>0.9924</v>
      </c>
      <c r="J71" s="9">
        <v>7698.0</v>
      </c>
      <c r="K71" s="9"/>
      <c r="L71" s="9" t="s">
        <v>43</v>
      </c>
      <c r="M71" s="9">
        <f t="shared" si="1" ref="M71:M78">I71*10000000/J71</f>
        <v>1289.166017147311</v>
      </c>
    </row>
    <row r="72" spans="8:8" ht="37.0">
      <c r="A72" s="5">
        <v>67.0</v>
      </c>
      <c r="B72" s="5" t="s">
        <v>145</v>
      </c>
      <c r="C72" s="5" t="s">
        <v>14</v>
      </c>
      <c r="D72" s="5" t="s">
        <v>146</v>
      </c>
      <c r="E72" s="6" t="s">
        <v>146</v>
      </c>
      <c r="F72" s="5" t="s">
        <v>24</v>
      </c>
      <c r="G72" s="5" t="s">
        <v>159</v>
      </c>
      <c r="H72" s="7">
        <v>10.0</v>
      </c>
      <c r="I72" s="17">
        <v>0.4669</v>
      </c>
      <c r="J72" s="9">
        <v>3660.0</v>
      </c>
      <c r="K72" s="9"/>
      <c r="L72" s="9" t="s">
        <v>43</v>
      </c>
      <c r="M72" s="9">
        <f t="shared" si="1"/>
        <v>1275.6830601092897</v>
      </c>
    </row>
    <row r="73" spans="8:8" ht="37.0">
      <c r="A73" s="5">
        <v>68.0</v>
      </c>
      <c r="B73" s="5" t="s">
        <v>145</v>
      </c>
      <c r="C73" s="5" t="s">
        <v>14</v>
      </c>
      <c r="D73" s="5" t="s">
        <v>146</v>
      </c>
      <c r="E73" s="6" t="s">
        <v>146</v>
      </c>
      <c r="F73" s="5" t="s">
        <v>25</v>
      </c>
      <c r="G73" s="5" t="s">
        <v>160</v>
      </c>
      <c r="H73" s="7">
        <v>10.0</v>
      </c>
      <c r="I73" s="17">
        <v>0.6566</v>
      </c>
      <c r="J73" s="9">
        <v>4977.0</v>
      </c>
      <c r="K73" s="9"/>
      <c r="L73" s="9" t="s">
        <v>43</v>
      </c>
      <c r="M73" s="9">
        <f t="shared" si="1"/>
        <v>1319.268635724332</v>
      </c>
    </row>
    <row r="74" spans="8:8" ht="111.0">
      <c r="A74" s="5">
        <v>69.0</v>
      </c>
      <c r="B74" s="5" t="s">
        <v>145</v>
      </c>
      <c r="C74" s="5" t="s">
        <v>38</v>
      </c>
      <c r="D74" s="5" t="s">
        <v>101</v>
      </c>
      <c r="E74" s="6" t="s">
        <v>101</v>
      </c>
      <c r="F74" s="5" t="s">
        <v>193</v>
      </c>
      <c r="G74" s="5" t="s">
        <v>117</v>
      </c>
      <c r="H74" s="7">
        <v>62.319</v>
      </c>
      <c r="I74" s="17">
        <v>5.25</v>
      </c>
      <c r="J74" s="9">
        <v>21800.0</v>
      </c>
      <c r="K74" s="9"/>
      <c r="L74" s="9" t="s">
        <v>43</v>
      </c>
      <c r="M74" s="9">
        <f t="shared" si="1"/>
        <v>2408.256880733945</v>
      </c>
    </row>
    <row r="75" spans="8:8" ht="55.5">
      <c r="A75" s="5">
        <v>70.0</v>
      </c>
      <c r="B75" s="5" t="s">
        <v>145</v>
      </c>
      <c r="C75" s="5" t="s">
        <v>38</v>
      </c>
      <c r="D75" s="5" t="s">
        <v>136</v>
      </c>
      <c r="E75" s="6" t="s">
        <v>50</v>
      </c>
      <c r="F75" s="5" t="s">
        <v>221</v>
      </c>
      <c r="G75" s="5" t="s">
        <v>52</v>
      </c>
      <c r="H75" s="7">
        <v>33.0</v>
      </c>
      <c r="I75" s="17">
        <v>3.35664</v>
      </c>
      <c r="J75" s="9">
        <v>21000.0</v>
      </c>
      <c r="K75" s="9"/>
      <c r="L75" s="9" t="s">
        <v>43</v>
      </c>
      <c r="M75" s="9">
        <f t="shared" si="1"/>
        <v>1598.4</v>
      </c>
    </row>
    <row r="76" spans="8:8" ht="37.0">
      <c r="A76" s="5">
        <v>71.0</v>
      </c>
      <c r="B76" s="13" t="s">
        <v>145</v>
      </c>
      <c r="C76" s="5" t="s">
        <v>38</v>
      </c>
      <c r="D76" s="18" t="s">
        <v>226</v>
      </c>
      <c r="E76" s="19" t="s">
        <v>226</v>
      </c>
      <c r="F76" s="18" t="s">
        <v>229</v>
      </c>
      <c r="G76" s="18" t="s">
        <v>230</v>
      </c>
      <c r="H76" s="20">
        <v>61.47</v>
      </c>
      <c r="I76" s="21">
        <v>2.9638</v>
      </c>
      <c r="J76" s="22">
        <v>9820.0</v>
      </c>
      <c r="K76" s="22">
        <v>2000.0</v>
      </c>
      <c r="L76" s="9" t="s">
        <v>43</v>
      </c>
      <c r="M76" s="9">
        <f t="shared" si="1"/>
        <v>3018.1262729124237</v>
      </c>
    </row>
    <row r="77" spans="8:8" ht="37.0">
      <c r="A77" s="5">
        <v>72.0</v>
      </c>
      <c r="B77" s="13" t="s">
        <v>145</v>
      </c>
      <c r="C77" s="5" t="s">
        <v>38</v>
      </c>
      <c r="D77" s="18" t="s">
        <v>226</v>
      </c>
      <c r="E77" s="19" t="s">
        <v>226</v>
      </c>
      <c r="F77" s="18" t="s">
        <v>228</v>
      </c>
      <c r="G77" s="18" t="s">
        <v>230</v>
      </c>
      <c r="H77" s="20">
        <v>32.6</v>
      </c>
      <c r="I77" s="21">
        <v>6.64</v>
      </c>
      <c r="J77" s="22">
        <v>22000.0</v>
      </c>
      <c r="K77" s="22">
        <v>6500.0</v>
      </c>
      <c r="L77" s="9" t="s">
        <v>43</v>
      </c>
      <c r="M77" s="9">
        <f t="shared" si="1"/>
        <v>3018.181818181818</v>
      </c>
    </row>
    <row r="78" spans="8:8" ht="74.0">
      <c r="A78" s="5">
        <v>73.0</v>
      </c>
      <c r="B78" s="5" t="s">
        <v>145</v>
      </c>
      <c r="C78" s="5" t="s">
        <v>38</v>
      </c>
      <c r="D78" s="23" t="s">
        <v>227</v>
      </c>
      <c r="E78" s="24" t="s">
        <v>227</v>
      </c>
      <c r="F78" s="23" t="s">
        <v>231</v>
      </c>
      <c r="G78" s="23" t="s">
        <v>230</v>
      </c>
      <c r="H78" s="25">
        <v>243.17</v>
      </c>
      <c r="I78" s="26">
        <v>8.035686</v>
      </c>
      <c r="J78" s="27">
        <v>29000.0</v>
      </c>
      <c r="K78" s="27"/>
      <c r="L78" s="9" t="s">
        <v>43</v>
      </c>
      <c r="M78" s="9">
        <f t="shared" si="1"/>
        <v>2770.926206896552</v>
      </c>
    </row>
  </sheetData>
  <autoFilter ref="A5:M75">
    <filterColumn colId="0" showButton="1"/>
  </autoFilter>
  <mergeCells count="3">
    <mergeCell ref="A1:L1"/>
    <mergeCell ref="A2:L2"/>
    <mergeCell ref="A3:L3"/>
  </mergeCells>
  <pageMargins left="0.7" right="0.7" top="0.75" bottom="0.75" header="0.3" footer="0.3"/>
  <pageSetup paperSize="9" scale="49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Company>Hewlett-Packard Company</Company>
  <LinksUpToDate>0</LinksUpToDate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HP</dc:creator>
  <cp:lastModifiedBy>HP</cp:lastModifiedBy>
  <dcterms:created xsi:type="dcterms:W3CDTF">2019-07-28T23:34:14Z</dcterms:created>
  <dcterms:modified xsi:type="dcterms:W3CDTF">2020-06-04T16:46:10Z</dcterms:modified>
</cp:coreProperties>
</file>